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vedues-my.sharepoint.com/personal/xiguesan_upv_edu_es/Documents/Doctorado/Papers/ML/CAIN/"/>
    </mc:Choice>
  </mc:AlternateContent>
  <xr:revisionPtr revIDLastSave="172" documentId="8_{7E98B4D8-331C-7E45-B73F-20371CA02693}" xr6:coauthVersionLast="47" xr6:coauthVersionMax="47" xr10:uidLastSave="{55971D22-AAF6-E646-B2F8-256D03F3465F}"/>
  <bookViews>
    <workbookView xWindow="27320" yWindow="500" windowWidth="28800" windowHeight="15840" activeTab="6" xr2:uid="{6BB4C92D-23AC-7B49-9EC3-BD8DD463EF30}"/>
  </bookViews>
  <sheets>
    <sheet name="BI-GRU" sheetId="1" r:id="rId1"/>
    <sheet name="R BI-GRU" sheetId="2" r:id="rId2"/>
    <sheet name="LSTM" sheetId="4" r:id="rId3"/>
    <sheet name="R LSTM" sheetId="3" r:id="rId4"/>
    <sheet name="ARIMA" sheetId="6" r:id="rId5"/>
    <sheet name="R ARIMA" sheetId="7" r:id="rId6"/>
    <sheet name="INTERVALOS" sheetId="5" r:id="rId7"/>
    <sheet name="Hoja1" sheetId="8" r:id="rId8"/>
  </sheets>
  <definedNames>
    <definedName name="_xlnm._FilterDatabase" localSheetId="4" hidden="1">ARIMA!$A$1:$AH$97</definedName>
    <definedName name="_xlnm._FilterDatabase" localSheetId="5" hidden="1">'R ARIMA'!$A$1:$L$97</definedName>
    <definedName name="_xlnm._FilterDatabase" localSheetId="1" hidden="1">'R BI-GRU'!$A$1:$R$97</definedName>
    <definedName name="_xlnm._FilterDatabase" localSheetId="3" hidden="1">'R LSTM'!$A$1:$O$97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5" l="1"/>
  <c r="AP4" i="5"/>
  <c r="AP5" i="5"/>
  <c r="AP6" i="5"/>
  <c r="AP7" i="5"/>
  <c r="AP8" i="5"/>
  <c r="AP9" i="5"/>
  <c r="AR9" i="5" s="1"/>
  <c r="AP10" i="5"/>
  <c r="AP11" i="5"/>
  <c r="AP12" i="5"/>
  <c r="AP13" i="5"/>
  <c r="AP14" i="5"/>
  <c r="AP15" i="5"/>
  <c r="AP16" i="5"/>
  <c r="AP17" i="5"/>
  <c r="AP18" i="5"/>
  <c r="AR18" i="5" s="1"/>
  <c r="AP3" i="5"/>
  <c r="AH3" i="5"/>
  <c r="AM3" i="5"/>
  <c r="AO4" i="5"/>
  <c r="AO5" i="5"/>
  <c r="AR5" i="5" s="1"/>
  <c r="AO6" i="5"/>
  <c r="AO7" i="5"/>
  <c r="AO8" i="5"/>
  <c r="AO9" i="5"/>
  <c r="AO10" i="5"/>
  <c r="AO11" i="5"/>
  <c r="AO12" i="5"/>
  <c r="AO13" i="5"/>
  <c r="AR13" i="5" s="1"/>
  <c r="AO14" i="5"/>
  <c r="AO15" i="5"/>
  <c r="AR15" i="5" s="1"/>
  <c r="AO16" i="5"/>
  <c r="AO17" i="5"/>
  <c r="AR17" i="5" s="1"/>
  <c r="AO18" i="5"/>
  <c r="AO3" i="5"/>
  <c r="AG3" i="5"/>
  <c r="AR16" i="5"/>
  <c r="AR14" i="5"/>
  <c r="AR12" i="5"/>
  <c r="AR10" i="5"/>
  <c r="AR7" i="5"/>
  <c r="AR6" i="5"/>
  <c r="AR4" i="5"/>
  <c r="O5" i="5"/>
  <c r="O6" i="5"/>
  <c r="O9" i="5"/>
  <c r="O4" i="5"/>
  <c r="O7" i="5"/>
  <c r="O8" i="5"/>
  <c r="O10" i="5"/>
  <c r="O11" i="5"/>
  <c r="O12" i="5"/>
  <c r="O13" i="5"/>
  <c r="O14" i="5"/>
  <c r="O15" i="5"/>
  <c r="O16" i="5"/>
  <c r="O17" i="5"/>
  <c r="O18" i="5"/>
  <c r="O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3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AR8" i="5" l="1"/>
  <c r="AR11" i="5"/>
  <c r="AR3" i="5"/>
  <c r="AQ5" i="5"/>
  <c r="AQ7" i="5"/>
  <c r="AQ9" i="5"/>
  <c r="AQ11" i="5"/>
  <c r="AQ13" i="5"/>
  <c r="AQ15" i="5"/>
  <c r="AQ17" i="5"/>
  <c r="AQ4" i="5"/>
  <c r="AQ6" i="5"/>
  <c r="AQ8" i="5"/>
  <c r="AQ10" i="5"/>
  <c r="AQ12" i="5"/>
  <c r="AQ14" i="5"/>
  <c r="AQ16" i="5"/>
  <c r="AQ18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3" i="5"/>
  <c r="C20" i="5"/>
  <c r="O27" i="2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Z3" i="5"/>
  <c r="AE3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4" i="5"/>
  <c r="X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3" i="5"/>
  <c r="H115" i="7"/>
  <c r="G115" i="7"/>
  <c r="F115" i="7"/>
  <c r="E115" i="7"/>
  <c r="D115" i="7"/>
  <c r="C115" i="7"/>
  <c r="B115" i="7"/>
  <c r="H114" i="7"/>
  <c r="G114" i="7"/>
  <c r="F114" i="7"/>
  <c r="E114" i="7"/>
  <c r="D114" i="7"/>
  <c r="C114" i="7"/>
  <c r="B114" i="7"/>
  <c r="H113" i="7"/>
  <c r="G113" i="7"/>
  <c r="L113" i="7"/>
  <c r="F113" i="7"/>
  <c r="E113" i="7"/>
  <c r="D113" i="7"/>
  <c r="C113" i="7"/>
  <c r="B113" i="7"/>
  <c r="H112" i="7"/>
  <c r="G112" i="7"/>
  <c r="F112" i="7"/>
  <c r="E112" i="7"/>
  <c r="D112" i="7"/>
  <c r="C112" i="7"/>
  <c r="B112" i="7"/>
  <c r="H111" i="7"/>
  <c r="G111" i="7"/>
  <c r="F111" i="7"/>
  <c r="E111" i="7"/>
  <c r="D111" i="7"/>
  <c r="C111" i="7"/>
  <c r="B111" i="7"/>
  <c r="H110" i="7"/>
  <c r="G110" i="7"/>
  <c r="F110" i="7"/>
  <c r="E110" i="7"/>
  <c r="D110" i="7"/>
  <c r="C110" i="7"/>
  <c r="B110" i="7"/>
  <c r="H109" i="7"/>
  <c r="G109" i="7"/>
  <c r="F109" i="7"/>
  <c r="E109" i="7"/>
  <c r="D109" i="7"/>
  <c r="C109" i="7"/>
  <c r="B109" i="7"/>
  <c r="H108" i="7"/>
  <c r="G108" i="7"/>
  <c r="F108" i="7"/>
  <c r="E108" i="7"/>
  <c r="D108" i="7"/>
  <c r="C108" i="7"/>
  <c r="B108" i="7"/>
  <c r="H107" i="7"/>
  <c r="G107" i="7"/>
  <c r="F107" i="7"/>
  <c r="E107" i="7"/>
  <c r="D107" i="7"/>
  <c r="C107" i="7"/>
  <c r="B107" i="7"/>
  <c r="H106" i="7"/>
  <c r="G106" i="7"/>
  <c r="F106" i="7"/>
  <c r="E106" i="7"/>
  <c r="D106" i="7"/>
  <c r="C106" i="7"/>
  <c r="B106" i="7"/>
  <c r="H105" i="7"/>
  <c r="G105" i="7"/>
  <c r="F105" i="7"/>
  <c r="E105" i="7"/>
  <c r="D105" i="7"/>
  <c r="C105" i="7"/>
  <c r="B105" i="7"/>
  <c r="H104" i="7"/>
  <c r="G104" i="7"/>
  <c r="F104" i="7"/>
  <c r="E104" i="7"/>
  <c r="D104" i="7"/>
  <c r="C104" i="7"/>
  <c r="B104" i="7"/>
  <c r="H103" i="7"/>
  <c r="G103" i="7"/>
  <c r="F103" i="7"/>
  <c r="E103" i="7"/>
  <c r="M103" i="7"/>
  <c r="D103" i="7"/>
  <c r="C103" i="7"/>
  <c r="B103" i="7"/>
  <c r="H102" i="7"/>
  <c r="G102" i="7"/>
  <c r="F102" i="7"/>
  <c r="E102" i="7"/>
  <c r="D102" i="7"/>
  <c r="C102" i="7"/>
  <c r="B102" i="7"/>
  <c r="H101" i="7"/>
  <c r="G101" i="7"/>
  <c r="F101" i="7"/>
  <c r="E101" i="7"/>
  <c r="D101" i="7"/>
  <c r="C101" i="7"/>
  <c r="M101" i="7"/>
  <c r="B101" i="7"/>
  <c r="H100" i="7"/>
  <c r="G100" i="7"/>
  <c r="F100" i="7"/>
  <c r="E100" i="7"/>
  <c r="D100" i="7"/>
  <c r="C100" i="7"/>
  <c r="B100" i="7"/>
  <c r="M100" i="7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C117" i="2"/>
  <c r="B117" i="2"/>
  <c r="C116" i="2"/>
  <c r="B116" i="2"/>
  <c r="C115" i="2"/>
  <c r="B115" i="2"/>
  <c r="L115" i="2"/>
  <c r="C114" i="2"/>
  <c r="B114" i="2"/>
  <c r="C113" i="2"/>
  <c r="B113" i="2"/>
  <c r="C112" i="2"/>
  <c r="B112" i="2"/>
  <c r="C111" i="2"/>
  <c r="B111" i="2"/>
  <c r="C110" i="2"/>
  <c r="B110" i="2"/>
  <c r="M110" i="2"/>
  <c r="C109" i="2"/>
  <c r="B109" i="2"/>
  <c r="C108" i="2"/>
  <c r="B108" i="2"/>
  <c r="C107" i="2"/>
  <c r="B107" i="2"/>
  <c r="L107" i="2"/>
  <c r="C106" i="2"/>
  <c r="B106" i="2"/>
  <c r="C105" i="2"/>
  <c r="B105" i="2"/>
  <c r="C104" i="2"/>
  <c r="B104" i="2"/>
  <c r="C103" i="2"/>
  <c r="B103" i="2"/>
  <c r="L103" i="2"/>
  <c r="C102" i="2"/>
  <c r="B102" i="2"/>
  <c r="M102" i="2"/>
  <c r="B102" i="3"/>
  <c r="B103" i="3"/>
  <c r="B104" i="3"/>
  <c r="B105" i="3"/>
  <c r="B106" i="3"/>
  <c r="B107" i="3"/>
  <c r="C107" i="3"/>
  <c r="B108" i="3"/>
  <c r="B109" i="3"/>
  <c r="B110" i="3"/>
  <c r="B111" i="3"/>
  <c r="B112" i="3"/>
  <c r="B113" i="3"/>
  <c r="B114" i="3"/>
  <c r="B115" i="3"/>
  <c r="C115" i="3"/>
  <c r="C114" i="3"/>
  <c r="C113" i="3"/>
  <c r="C112" i="3"/>
  <c r="C111" i="3"/>
  <c r="C110" i="3"/>
  <c r="C109" i="3"/>
  <c r="C108" i="3"/>
  <c r="C106" i="3"/>
  <c r="C105" i="3"/>
  <c r="C104" i="3"/>
  <c r="C103" i="3"/>
  <c r="C102" i="3"/>
  <c r="C101" i="3"/>
  <c r="B101" i="3"/>
  <c r="C100" i="3"/>
  <c r="B100" i="3"/>
  <c r="K117" i="2"/>
  <c r="J117" i="2"/>
  <c r="I117" i="2"/>
  <c r="H117" i="2"/>
  <c r="G117" i="2"/>
  <c r="F117" i="2"/>
  <c r="E117" i="2"/>
  <c r="D117" i="2"/>
  <c r="K116" i="2"/>
  <c r="J116" i="2"/>
  <c r="I116" i="2"/>
  <c r="H116" i="2"/>
  <c r="G116" i="2"/>
  <c r="F116" i="2"/>
  <c r="E116" i="2"/>
  <c r="D116" i="2"/>
  <c r="K115" i="2"/>
  <c r="J115" i="2"/>
  <c r="I115" i="2"/>
  <c r="H115" i="2"/>
  <c r="G115" i="2"/>
  <c r="F115" i="2"/>
  <c r="E115" i="2"/>
  <c r="D115" i="2"/>
  <c r="K114" i="2"/>
  <c r="J114" i="2"/>
  <c r="I114" i="2"/>
  <c r="H114" i="2"/>
  <c r="G114" i="2"/>
  <c r="F114" i="2"/>
  <c r="E114" i="2"/>
  <c r="D114" i="2"/>
  <c r="K113" i="2"/>
  <c r="J113" i="2"/>
  <c r="I113" i="2"/>
  <c r="H113" i="2"/>
  <c r="G113" i="2"/>
  <c r="F113" i="2"/>
  <c r="E113" i="2"/>
  <c r="D113" i="2"/>
  <c r="K112" i="2"/>
  <c r="J112" i="2"/>
  <c r="I112" i="2"/>
  <c r="H112" i="2"/>
  <c r="G112" i="2"/>
  <c r="F112" i="2"/>
  <c r="E112" i="2"/>
  <c r="D112" i="2"/>
  <c r="K111" i="2"/>
  <c r="J111" i="2"/>
  <c r="I111" i="2"/>
  <c r="H111" i="2"/>
  <c r="G111" i="2"/>
  <c r="F111" i="2"/>
  <c r="E111" i="2"/>
  <c r="D111" i="2"/>
  <c r="K110" i="2"/>
  <c r="J110" i="2"/>
  <c r="I110" i="2"/>
  <c r="H110" i="2"/>
  <c r="G110" i="2"/>
  <c r="F110" i="2"/>
  <c r="E110" i="2"/>
  <c r="D110" i="2"/>
  <c r="K109" i="2"/>
  <c r="J109" i="2"/>
  <c r="I109" i="2"/>
  <c r="H109" i="2"/>
  <c r="G109" i="2"/>
  <c r="F109" i="2"/>
  <c r="E109" i="2"/>
  <c r="D109" i="2"/>
  <c r="K108" i="2"/>
  <c r="J108" i="2"/>
  <c r="I108" i="2"/>
  <c r="H108" i="2"/>
  <c r="G108" i="2"/>
  <c r="F108" i="2"/>
  <c r="E108" i="2"/>
  <c r="D108" i="2"/>
  <c r="K107" i="2"/>
  <c r="J107" i="2"/>
  <c r="I107" i="2"/>
  <c r="H107" i="2"/>
  <c r="G107" i="2"/>
  <c r="F107" i="2"/>
  <c r="E107" i="2"/>
  <c r="D107" i="2"/>
  <c r="K106" i="2"/>
  <c r="J106" i="2"/>
  <c r="I106" i="2"/>
  <c r="H106" i="2"/>
  <c r="G106" i="2"/>
  <c r="F106" i="2"/>
  <c r="E106" i="2"/>
  <c r="D106" i="2"/>
  <c r="K105" i="2"/>
  <c r="J105" i="2"/>
  <c r="I105" i="2"/>
  <c r="H105" i="2"/>
  <c r="G105" i="2"/>
  <c r="F105" i="2"/>
  <c r="E105" i="2"/>
  <c r="D105" i="2"/>
  <c r="K104" i="2"/>
  <c r="J104" i="2"/>
  <c r="I104" i="2"/>
  <c r="H104" i="2"/>
  <c r="G104" i="2"/>
  <c r="F104" i="2"/>
  <c r="E104" i="2"/>
  <c r="D104" i="2"/>
  <c r="K103" i="2"/>
  <c r="J103" i="2"/>
  <c r="I103" i="2"/>
  <c r="H103" i="2"/>
  <c r="G103" i="2"/>
  <c r="F103" i="2"/>
  <c r="E103" i="2"/>
  <c r="D103" i="2"/>
  <c r="K102" i="2"/>
  <c r="J102" i="2"/>
  <c r="I102" i="2"/>
  <c r="H102" i="2"/>
  <c r="G102" i="2"/>
  <c r="F102" i="2"/>
  <c r="E102" i="2"/>
  <c r="D102" i="2"/>
  <c r="M113" i="2"/>
  <c r="L111" i="2"/>
  <c r="M111" i="2"/>
  <c r="M109" i="2"/>
  <c r="M105" i="2"/>
  <c r="M104" i="2"/>
  <c r="M103" i="2"/>
  <c r="K115" i="3"/>
  <c r="J115" i="3"/>
  <c r="I115" i="3"/>
  <c r="H115" i="3"/>
  <c r="G115" i="3"/>
  <c r="F115" i="3"/>
  <c r="E115" i="3"/>
  <c r="D115" i="3"/>
  <c r="M115" i="3"/>
  <c r="K114" i="3"/>
  <c r="J114" i="3"/>
  <c r="I114" i="3"/>
  <c r="H114" i="3"/>
  <c r="G114" i="3"/>
  <c r="F114" i="3"/>
  <c r="E114" i="3"/>
  <c r="D114" i="3"/>
  <c r="L114" i="3"/>
  <c r="K113" i="3"/>
  <c r="J113" i="3"/>
  <c r="I113" i="3"/>
  <c r="H113" i="3"/>
  <c r="G113" i="3"/>
  <c r="F113" i="3"/>
  <c r="E113" i="3"/>
  <c r="D113" i="3"/>
  <c r="M113" i="3"/>
  <c r="K112" i="3"/>
  <c r="J112" i="3"/>
  <c r="I112" i="3"/>
  <c r="H112" i="3"/>
  <c r="G112" i="3"/>
  <c r="F112" i="3"/>
  <c r="E112" i="3"/>
  <c r="D112" i="3"/>
  <c r="K111" i="3"/>
  <c r="J111" i="3"/>
  <c r="I111" i="3"/>
  <c r="H111" i="3"/>
  <c r="G111" i="3"/>
  <c r="F111" i="3"/>
  <c r="E111" i="3"/>
  <c r="D111" i="3"/>
  <c r="M111" i="3"/>
  <c r="K110" i="3"/>
  <c r="J110" i="3"/>
  <c r="I110" i="3"/>
  <c r="H110" i="3"/>
  <c r="G110" i="3"/>
  <c r="F110" i="3"/>
  <c r="E110" i="3"/>
  <c r="D110" i="3"/>
  <c r="K109" i="3"/>
  <c r="J109" i="3"/>
  <c r="I109" i="3"/>
  <c r="H109" i="3"/>
  <c r="G109" i="3"/>
  <c r="F109" i="3"/>
  <c r="E109" i="3"/>
  <c r="D109" i="3"/>
  <c r="K108" i="3"/>
  <c r="J108" i="3"/>
  <c r="I108" i="3"/>
  <c r="H108" i="3"/>
  <c r="G108" i="3"/>
  <c r="F108" i="3"/>
  <c r="E108" i="3"/>
  <c r="D108" i="3"/>
  <c r="L108" i="3"/>
  <c r="K107" i="3"/>
  <c r="J107" i="3"/>
  <c r="I107" i="3"/>
  <c r="H107" i="3"/>
  <c r="G107" i="3"/>
  <c r="F107" i="3"/>
  <c r="E107" i="3"/>
  <c r="D107" i="3"/>
  <c r="M107" i="3"/>
  <c r="K106" i="3"/>
  <c r="J106" i="3"/>
  <c r="I106" i="3"/>
  <c r="H106" i="3"/>
  <c r="G106" i="3"/>
  <c r="F106" i="3"/>
  <c r="E106" i="3"/>
  <c r="D106" i="3"/>
  <c r="K105" i="3"/>
  <c r="J105" i="3"/>
  <c r="I105" i="3"/>
  <c r="H105" i="3"/>
  <c r="G105" i="3"/>
  <c r="F105" i="3"/>
  <c r="E105" i="3"/>
  <c r="D105" i="3"/>
  <c r="M105" i="3"/>
  <c r="K104" i="3"/>
  <c r="J104" i="3"/>
  <c r="I104" i="3"/>
  <c r="H104" i="3"/>
  <c r="G104" i="3"/>
  <c r="F104" i="3"/>
  <c r="E104" i="3"/>
  <c r="D104" i="3"/>
  <c r="L104" i="3"/>
  <c r="K103" i="3"/>
  <c r="J103" i="3"/>
  <c r="I103" i="3"/>
  <c r="H103" i="3"/>
  <c r="G103" i="3"/>
  <c r="F103" i="3"/>
  <c r="E103" i="3"/>
  <c r="D103" i="3"/>
  <c r="K102" i="3"/>
  <c r="J102" i="3"/>
  <c r="I102" i="3"/>
  <c r="H102" i="3"/>
  <c r="G102" i="3"/>
  <c r="F102" i="3"/>
  <c r="E102" i="3"/>
  <c r="D102" i="3"/>
  <c r="K101" i="3"/>
  <c r="J101" i="3"/>
  <c r="I101" i="3"/>
  <c r="H101" i="3"/>
  <c r="G101" i="3"/>
  <c r="F101" i="3"/>
  <c r="E101" i="3"/>
  <c r="D101" i="3"/>
  <c r="M100" i="3"/>
  <c r="O100" i="3"/>
  <c r="L100" i="3"/>
  <c r="K100" i="3"/>
  <c r="J100" i="3"/>
  <c r="I100" i="3"/>
  <c r="H100" i="3"/>
  <c r="G100" i="3"/>
  <c r="F100" i="3"/>
  <c r="E100" i="3"/>
  <c r="K7" i="3"/>
  <c r="J7" i="3"/>
  <c r="I7" i="3"/>
  <c r="H7" i="3"/>
  <c r="G7" i="3"/>
  <c r="F7" i="3"/>
  <c r="E7" i="3"/>
  <c r="D100" i="3"/>
  <c r="D7" i="3"/>
  <c r="B7" i="7"/>
  <c r="B4" i="7"/>
  <c r="C4" i="7"/>
  <c r="H4" i="7"/>
  <c r="G4" i="7"/>
  <c r="F4" i="7"/>
  <c r="E4" i="7"/>
  <c r="D4" i="7"/>
  <c r="B3" i="7"/>
  <c r="B5" i="7"/>
  <c r="C5" i="7"/>
  <c r="J5" i="7"/>
  <c r="D5" i="7"/>
  <c r="E5" i="7"/>
  <c r="F5" i="7"/>
  <c r="G5" i="7"/>
  <c r="H5" i="7"/>
  <c r="B6" i="7"/>
  <c r="C6" i="7"/>
  <c r="D6" i="7"/>
  <c r="E6" i="7"/>
  <c r="F6" i="7"/>
  <c r="G6" i="7"/>
  <c r="H6" i="7"/>
  <c r="C7" i="7"/>
  <c r="D7" i="7"/>
  <c r="E7" i="7"/>
  <c r="F7" i="7"/>
  <c r="G7" i="7"/>
  <c r="H7" i="7"/>
  <c r="B8" i="7"/>
  <c r="I8" i="7"/>
  <c r="C8" i="7"/>
  <c r="D8" i="7"/>
  <c r="E8" i="7"/>
  <c r="F8" i="7"/>
  <c r="G8" i="7"/>
  <c r="H8" i="7"/>
  <c r="B9" i="7"/>
  <c r="C9" i="7"/>
  <c r="D9" i="7"/>
  <c r="E9" i="7"/>
  <c r="F9" i="7"/>
  <c r="G9" i="7"/>
  <c r="H9" i="7"/>
  <c r="B10" i="7"/>
  <c r="C10" i="7"/>
  <c r="D10" i="7"/>
  <c r="E10" i="7"/>
  <c r="F10" i="7"/>
  <c r="G10" i="7"/>
  <c r="H10" i="7"/>
  <c r="B11" i="7"/>
  <c r="I11" i="7"/>
  <c r="C11" i="7"/>
  <c r="D11" i="7"/>
  <c r="E11" i="7"/>
  <c r="F11" i="7"/>
  <c r="G11" i="7"/>
  <c r="H11" i="7"/>
  <c r="B12" i="7"/>
  <c r="C12" i="7"/>
  <c r="D12" i="7"/>
  <c r="E12" i="7"/>
  <c r="F12" i="7"/>
  <c r="G12" i="7"/>
  <c r="H12" i="7"/>
  <c r="B13" i="7"/>
  <c r="C13" i="7"/>
  <c r="D13" i="7"/>
  <c r="E13" i="7"/>
  <c r="F13" i="7"/>
  <c r="G13" i="7"/>
  <c r="H13" i="7"/>
  <c r="B14" i="7"/>
  <c r="I14" i="7"/>
  <c r="C14" i="7"/>
  <c r="D14" i="7"/>
  <c r="E14" i="7"/>
  <c r="F14" i="7"/>
  <c r="G14" i="7"/>
  <c r="H14" i="7"/>
  <c r="J14" i="7"/>
  <c r="L14" i="7" s="1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J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I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I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I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B37" i="7"/>
  <c r="C37" i="7"/>
  <c r="D37" i="7"/>
  <c r="E37" i="7"/>
  <c r="F37" i="7"/>
  <c r="G37" i="7"/>
  <c r="H37" i="7"/>
  <c r="B38" i="7"/>
  <c r="I38" i="7"/>
  <c r="K38" i="7" s="1"/>
  <c r="C38" i="7"/>
  <c r="D38" i="7"/>
  <c r="E38" i="7"/>
  <c r="F38" i="7"/>
  <c r="G38" i="7"/>
  <c r="H38" i="7"/>
  <c r="J38" i="7"/>
  <c r="B39" i="7"/>
  <c r="C39" i="7"/>
  <c r="D39" i="7"/>
  <c r="E39" i="7"/>
  <c r="F39" i="7"/>
  <c r="G39" i="7"/>
  <c r="H39" i="7"/>
  <c r="B40" i="7"/>
  <c r="C40" i="7"/>
  <c r="D40" i="7"/>
  <c r="E40" i="7"/>
  <c r="F40" i="7"/>
  <c r="G40" i="7"/>
  <c r="H40" i="7"/>
  <c r="B41" i="7"/>
  <c r="C41" i="7"/>
  <c r="D41" i="7"/>
  <c r="E41" i="7"/>
  <c r="F41" i="7"/>
  <c r="G41" i="7"/>
  <c r="H41" i="7"/>
  <c r="B42" i="7"/>
  <c r="I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J44" i="7"/>
  <c r="K44" i="7" s="1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6" i="7"/>
  <c r="I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I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I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52" i="7"/>
  <c r="I52" i="7"/>
  <c r="K52" i="7" s="1"/>
  <c r="C52" i="7"/>
  <c r="D52" i="7"/>
  <c r="E52" i="7"/>
  <c r="F52" i="7"/>
  <c r="G52" i="7"/>
  <c r="H52" i="7"/>
  <c r="B53" i="7"/>
  <c r="C53" i="7"/>
  <c r="D53" i="7"/>
  <c r="E53" i="7"/>
  <c r="F53" i="7"/>
  <c r="G53" i="7"/>
  <c r="H53" i="7"/>
  <c r="B54" i="7"/>
  <c r="I54" i="7"/>
  <c r="C54" i="7"/>
  <c r="D54" i="7"/>
  <c r="E54" i="7"/>
  <c r="F54" i="7"/>
  <c r="G54" i="7"/>
  <c r="H54" i="7"/>
  <c r="B55" i="7"/>
  <c r="C55" i="7"/>
  <c r="D55" i="7"/>
  <c r="E55" i="7"/>
  <c r="F55" i="7"/>
  <c r="G55" i="7"/>
  <c r="H55" i="7"/>
  <c r="B56" i="7"/>
  <c r="I56" i="7"/>
  <c r="C56" i="7"/>
  <c r="D56" i="7"/>
  <c r="E56" i="7"/>
  <c r="F56" i="7"/>
  <c r="G56" i="7"/>
  <c r="H56" i="7"/>
  <c r="B57" i="7"/>
  <c r="C57" i="7"/>
  <c r="D57" i="7"/>
  <c r="E57" i="7"/>
  <c r="F57" i="7"/>
  <c r="G57" i="7"/>
  <c r="H57" i="7"/>
  <c r="B58" i="7"/>
  <c r="I58" i="7"/>
  <c r="C58" i="7"/>
  <c r="D58" i="7"/>
  <c r="E58" i="7"/>
  <c r="F58" i="7"/>
  <c r="G58" i="7"/>
  <c r="H58" i="7"/>
  <c r="B59" i="7"/>
  <c r="C59" i="7"/>
  <c r="D59" i="7"/>
  <c r="E59" i="7"/>
  <c r="F59" i="7"/>
  <c r="G59" i="7"/>
  <c r="H59" i="7"/>
  <c r="B60" i="7"/>
  <c r="I60" i="7"/>
  <c r="C60" i="7"/>
  <c r="D60" i="7"/>
  <c r="E60" i="7"/>
  <c r="F60" i="7"/>
  <c r="G60" i="7"/>
  <c r="H60" i="7"/>
  <c r="B61" i="7"/>
  <c r="C61" i="7"/>
  <c r="D61" i="7"/>
  <c r="E61" i="7"/>
  <c r="F61" i="7"/>
  <c r="G61" i="7"/>
  <c r="H61" i="7"/>
  <c r="B62" i="7"/>
  <c r="I62" i="7"/>
  <c r="K62" i="7" s="1"/>
  <c r="C62" i="7"/>
  <c r="D62" i="7"/>
  <c r="E62" i="7"/>
  <c r="F62" i="7"/>
  <c r="G62" i="7"/>
  <c r="H62" i="7"/>
  <c r="B63" i="7"/>
  <c r="C63" i="7"/>
  <c r="D63" i="7"/>
  <c r="E63" i="7"/>
  <c r="F63" i="7"/>
  <c r="G63" i="7"/>
  <c r="H63" i="7"/>
  <c r="B64" i="7"/>
  <c r="I64" i="7"/>
  <c r="C64" i="7"/>
  <c r="D64" i="7"/>
  <c r="E64" i="7"/>
  <c r="F64" i="7"/>
  <c r="G64" i="7"/>
  <c r="H64" i="7"/>
  <c r="B65" i="7"/>
  <c r="I65" i="7"/>
  <c r="C65" i="7"/>
  <c r="D65" i="7"/>
  <c r="E65" i="7"/>
  <c r="F65" i="7"/>
  <c r="G65" i="7"/>
  <c r="H65" i="7"/>
  <c r="B66" i="7"/>
  <c r="C66" i="7"/>
  <c r="D66" i="7"/>
  <c r="E66" i="7"/>
  <c r="F66" i="7"/>
  <c r="G66" i="7"/>
  <c r="H66" i="7"/>
  <c r="B67" i="7"/>
  <c r="C67" i="7"/>
  <c r="D67" i="7"/>
  <c r="E67" i="7"/>
  <c r="F67" i="7"/>
  <c r="G67" i="7"/>
  <c r="H67" i="7"/>
  <c r="B68" i="7"/>
  <c r="I68" i="7"/>
  <c r="K68" i="7" s="1"/>
  <c r="C68" i="7"/>
  <c r="D68" i="7"/>
  <c r="E68" i="7"/>
  <c r="F68" i="7"/>
  <c r="G68" i="7"/>
  <c r="H68" i="7"/>
  <c r="B69" i="7"/>
  <c r="C69" i="7"/>
  <c r="D69" i="7"/>
  <c r="E69" i="7"/>
  <c r="F69" i="7"/>
  <c r="G69" i="7"/>
  <c r="H69" i="7"/>
  <c r="B70" i="7"/>
  <c r="I70" i="7"/>
  <c r="C70" i="7"/>
  <c r="D70" i="7"/>
  <c r="E70" i="7"/>
  <c r="F70" i="7"/>
  <c r="G70" i="7"/>
  <c r="H70" i="7"/>
  <c r="B71" i="7"/>
  <c r="I71" i="7"/>
  <c r="C71" i="7"/>
  <c r="D71" i="7"/>
  <c r="E71" i="7"/>
  <c r="F71" i="7"/>
  <c r="G71" i="7"/>
  <c r="H71" i="7"/>
  <c r="B72" i="7"/>
  <c r="C72" i="7"/>
  <c r="D72" i="7"/>
  <c r="E72" i="7"/>
  <c r="F72" i="7"/>
  <c r="G72" i="7"/>
  <c r="H72" i="7"/>
  <c r="B73" i="7"/>
  <c r="C73" i="7"/>
  <c r="D73" i="7"/>
  <c r="E73" i="7"/>
  <c r="F73" i="7"/>
  <c r="G73" i="7"/>
  <c r="H73" i="7"/>
  <c r="B74" i="7"/>
  <c r="I74" i="7"/>
  <c r="C74" i="7"/>
  <c r="D74" i="7"/>
  <c r="E74" i="7"/>
  <c r="F74" i="7"/>
  <c r="G74" i="7"/>
  <c r="H74" i="7"/>
  <c r="B75" i="7"/>
  <c r="C75" i="7"/>
  <c r="D75" i="7"/>
  <c r="E75" i="7"/>
  <c r="F75" i="7"/>
  <c r="G75" i="7"/>
  <c r="H75" i="7"/>
  <c r="B76" i="7"/>
  <c r="I76" i="7"/>
  <c r="K76" i="7" s="1"/>
  <c r="C76" i="7"/>
  <c r="D76" i="7"/>
  <c r="E76" i="7"/>
  <c r="F76" i="7"/>
  <c r="G76" i="7"/>
  <c r="H76" i="7"/>
  <c r="J76" i="7"/>
  <c r="L76" i="7" s="1"/>
  <c r="B77" i="7"/>
  <c r="I77" i="7"/>
  <c r="C77" i="7"/>
  <c r="D77" i="7"/>
  <c r="E77" i="7"/>
  <c r="F77" i="7"/>
  <c r="G77" i="7"/>
  <c r="H77" i="7"/>
  <c r="B78" i="7"/>
  <c r="I78" i="7"/>
  <c r="C78" i="7"/>
  <c r="D78" i="7"/>
  <c r="E78" i="7"/>
  <c r="F78" i="7"/>
  <c r="G78" i="7"/>
  <c r="H78" i="7"/>
  <c r="B79" i="7"/>
  <c r="C79" i="7"/>
  <c r="D79" i="7"/>
  <c r="E79" i="7"/>
  <c r="F79" i="7"/>
  <c r="G79" i="7"/>
  <c r="H79" i="7"/>
  <c r="B80" i="7"/>
  <c r="I80" i="7"/>
  <c r="C80" i="7"/>
  <c r="D80" i="7"/>
  <c r="E80" i="7"/>
  <c r="F80" i="7"/>
  <c r="G80" i="7"/>
  <c r="H80" i="7"/>
  <c r="B81" i="7"/>
  <c r="C81" i="7"/>
  <c r="D81" i="7"/>
  <c r="E81" i="7"/>
  <c r="F81" i="7"/>
  <c r="G81" i="7"/>
  <c r="H81" i="7"/>
  <c r="B82" i="7"/>
  <c r="I82" i="7"/>
  <c r="C82" i="7"/>
  <c r="D82" i="7"/>
  <c r="E82" i="7"/>
  <c r="F82" i="7"/>
  <c r="G82" i="7"/>
  <c r="H82" i="7"/>
  <c r="B83" i="7"/>
  <c r="I83" i="7"/>
  <c r="K83" i="7" s="1"/>
  <c r="C83" i="7"/>
  <c r="D83" i="7"/>
  <c r="E83" i="7"/>
  <c r="F83" i="7"/>
  <c r="G83" i="7"/>
  <c r="H83" i="7"/>
  <c r="B84" i="7"/>
  <c r="I84" i="7"/>
  <c r="K84" i="7" s="1"/>
  <c r="C84" i="7"/>
  <c r="D84" i="7"/>
  <c r="E84" i="7"/>
  <c r="F84" i="7"/>
  <c r="G84" i="7"/>
  <c r="H84" i="7"/>
  <c r="B85" i="7"/>
  <c r="C85" i="7"/>
  <c r="D85" i="7"/>
  <c r="E85" i="7"/>
  <c r="F85" i="7"/>
  <c r="G85" i="7"/>
  <c r="H85" i="7"/>
  <c r="B86" i="7"/>
  <c r="I86" i="7"/>
  <c r="C86" i="7"/>
  <c r="D86" i="7"/>
  <c r="E86" i="7"/>
  <c r="F86" i="7"/>
  <c r="G86" i="7"/>
  <c r="H86" i="7"/>
  <c r="B87" i="7"/>
  <c r="C87" i="7"/>
  <c r="D87" i="7"/>
  <c r="E87" i="7"/>
  <c r="F87" i="7"/>
  <c r="G87" i="7"/>
  <c r="H87" i="7"/>
  <c r="B88" i="7"/>
  <c r="I88" i="7"/>
  <c r="C88" i="7"/>
  <c r="D88" i="7"/>
  <c r="E88" i="7"/>
  <c r="F88" i="7"/>
  <c r="G88" i="7"/>
  <c r="H88" i="7"/>
  <c r="B89" i="7"/>
  <c r="I89" i="7"/>
  <c r="C89" i="7"/>
  <c r="D89" i="7"/>
  <c r="E89" i="7"/>
  <c r="F89" i="7"/>
  <c r="G89" i="7"/>
  <c r="H89" i="7"/>
  <c r="B90" i="7"/>
  <c r="I90" i="7"/>
  <c r="C90" i="7"/>
  <c r="D90" i="7"/>
  <c r="E90" i="7"/>
  <c r="F90" i="7"/>
  <c r="G90" i="7"/>
  <c r="H90" i="7"/>
  <c r="B91" i="7"/>
  <c r="C91" i="7"/>
  <c r="D91" i="7"/>
  <c r="E91" i="7"/>
  <c r="F91" i="7"/>
  <c r="G91" i="7"/>
  <c r="H91" i="7"/>
  <c r="B92" i="7"/>
  <c r="I92" i="7"/>
  <c r="K92" i="7" s="1"/>
  <c r="C92" i="7"/>
  <c r="D92" i="7"/>
  <c r="E92" i="7"/>
  <c r="F92" i="7"/>
  <c r="G92" i="7"/>
  <c r="H92" i="7"/>
  <c r="B93" i="7"/>
  <c r="C93" i="7"/>
  <c r="D93" i="7"/>
  <c r="E93" i="7"/>
  <c r="F93" i="7"/>
  <c r="G93" i="7"/>
  <c r="H93" i="7"/>
  <c r="B94" i="7"/>
  <c r="C94" i="7"/>
  <c r="D94" i="7"/>
  <c r="E94" i="7"/>
  <c r="F94" i="7"/>
  <c r="G94" i="7"/>
  <c r="H94" i="7"/>
  <c r="B95" i="7"/>
  <c r="C95" i="7"/>
  <c r="D95" i="7"/>
  <c r="E95" i="7"/>
  <c r="F95" i="7"/>
  <c r="G95" i="7"/>
  <c r="H95" i="7"/>
  <c r="B96" i="7"/>
  <c r="J96" i="7"/>
  <c r="C96" i="7"/>
  <c r="D96" i="7"/>
  <c r="E96" i="7"/>
  <c r="F96" i="7"/>
  <c r="G96" i="7"/>
  <c r="H96" i="7"/>
  <c r="B97" i="7"/>
  <c r="C97" i="7"/>
  <c r="D97" i="7"/>
  <c r="E97" i="7"/>
  <c r="F97" i="7"/>
  <c r="G97" i="7"/>
  <c r="H97" i="7"/>
  <c r="M2" i="7"/>
  <c r="H3" i="7"/>
  <c r="G3" i="7"/>
  <c r="F3" i="7"/>
  <c r="E3" i="7"/>
  <c r="D3" i="7"/>
  <c r="C3" i="7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R62" i="2" s="1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3" i="2"/>
  <c r="L4" i="3"/>
  <c r="L5" i="3"/>
  <c r="L6" i="3"/>
  <c r="L8" i="3"/>
  <c r="L9" i="3"/>
  <c r="N9" i="3" s="1"/>
  <c r="L10" i="3"/>
  <c r="L11" i="3"/>
  <c r="L12" i="3"/>
  <c r="L13" i="3"/>
  <c r="L14" i="3"/>
  <c r="L15" i="3"/>
  <c r="L16" i="3"/>
  <c r="N16" i="3" s="1"/>
  <c r="L17" i="3"/>
  <c r="N17" i="3" s="1"/>
  <c r="L18" i="3"/>
  <c r="L19" i="3"/>
  <c r="L20" i="3"/>
  <c r="N20" i="3" s="1"/>
  <c r="L21" i="3"/>
  <c r="L22" i="3"/>
  <c r="L23" i="3"/>
  <c r="L24" i="3"/>
  <c r="O24" i="3" s="1"/>
  <c r="L25" i="3"/>
  <c r="L26" i="3"/>
  <c r="L27" i="3"/>
  <c r="L28" i="3"/>
  <c r="L29" i="3"/>
  <c r="O29" i="3" s="1"/>
  <c r="L30" i="3"/>
  <c r="L31" i="3"/>
  <c r="L32" i="3"/>
  <c r="O32" i="3" s="1"/>
  <c r="L33" i="3"/>
  <c r="N33" i="3" s="1"/>
  <c r="L34" i="3"/>
  <c r="L35" i="3"/>
  <c r="L36" i="3"/>
  <c r="L37" i="3"/>
  <c r="N37" i="3" s="1"/>
  <c r="L38" i="3"/>
  <c r="L39" i="3"/>
  <c r="L40" i="3"/>
  <c r="L41" i="3"/>
  <c r="L42" i="3"/>
  <c r="L43" i="3"/>
  <c r="L44" i="3"/>
  <c r="N44" i="3" s="1"/>
  <c r="L45" i="3"/>
  <c r="L46" i="3"/>
  <c r="L47" i="3"/>
  <c r="L48" i="3"/>
  <c r="L49" i="3"/>
  <c r="O49" i="3" s="1"/>
  <c r="L50" i="3"/>
  <c r="L51" i="3"/>
  <c r="L52" i="3"/>
  <c r="L53" i="3"/>
  <c r="L54" i="3"/>
  <c r="L55" i="3"/>
  <c r="L56" i="3"/>
  <c r="L57" i="3"/>
  <c r="L58" i="3"/>
  <c r="L59" i="3"/>
  <c r="L60" i="3"/>
  <c r="L61" i="3"/>
  <c r="N61" i="3" s="1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O81" i="3" s="1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O97" i="3" s="1"/>
  <c r="L3" i="3"/>
  <c r="B97" i="3"/>
  <c r="C97" i="3"/>
  <c r="D97" i="3"/>
  <c r="E97" i="3"/>
  <c r="F97" i="3"/>
  <c r="G97" i="3"/>
  <c r="H97" i="3"/>
  <c r="I97" i="3"/>
  <c r="J97" i="3"/>
  <c r="K97" i="3"/>
  <c r="B96" i="3"/>
  <c r="C96" i="3"/>
  <c r="D96" i="3"/>
  <c r="E96" i="3"/>
  <c r="F96" i="3"/>
  <c r="G96" i="3"/>
  <c r="H96" i="3"/>
  <c r="I96" i="3"/>
  <c r="J96" i="3"/>
  <c r="K96" i="3"/>
  <c r="B70" i="3"/>
  <c r="C70" i="3"/>
  <c r="D70" i="3"/>
  <c r="E70" i="3"/>
  <c r="F70" i="3"/>
  <c r="G70" i="3"/>
  <c r="H70" i="3"/>
  <c r="I70" i="3"/>
  <c r="J70" i="3"/>
  <c r="K70" i="3"/>
  <c r="B71" i="3"/>
  <c r="C71" i="3"/>
  <c r="D71" i="3"/>
  <c r="E71" i="3"/>
  <c r="F71" i="3"/>
  <c r="G71" i="3"/>
  <c r="H71" i="3"/>
  <c r="I71" i="3"/>
  <c r="J71" i="3"/>
  <c r="K71" i="3"/>
  <c r="B72" i="3"/>
  <c r="C72" i="3"/>
  <c r="D72" i="3"/>
  <c r="E72" i="3"/>
  <c r="F72" i="3"/>
  <c r="G72" i="3"/>
  <c r="H72" i="3"/>
  <c r="I72" i="3"/>
  <c r="J72" i="3"/>
  <c r="K72" i="3"/>
  <c r="B73" i="3"/>
  <c r="C73" i="3"/>
  <c r="D73" i="3"/>
  <c r="E73" i="3"/>
  <c r="F73" i="3"/>
  <c r="G73" i="3"/>
  <c r="H73" i="3"/>
  <c r="I73" i="3"/>
  <c r="J73" i="3"/>
  <c r="K73" i="3"/>
  <c r="C74" i="3"/>
  <c r="D74" i="3"/>
  <c r="E74" i="3"/>
  <c r="F74" i="3"/>
  <c r="G74" i="3"/>
  <c r="H74" i="3"/>
  <c r="I74" i="3"/>
  <c r="J74" i="3"/>
  <c r="K74" i="3"/>
  <c r="M74" i="3"/>
  <c r="N74" i="3" s="1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B77" i="3"/>
  <c r="C77" i="3"/>
  <c r="D77" i="3"/>
  <c r="E77" i="3"/>
  <c r="F77" i="3"/>
  <c r="G77" i="3"/>
  <c r="H77" i="3"/>
  <c r="I77" i="3"/>
  <c r="J77" i="3"/>
  <c r="K77" i="3"/>
  <c r="B78" i="3"/>
  <c r="C78" i="3"/>
  <c r="D78" i="3"/>
  <c r="E78" i="3"/>
  <c r="F78" i="3"/>
  <c r="G78" i="3"/>
  <c r="H78" i="3"/>
  <c r="I78" i="3"/>
  <c r="J78" i="3"/>
  <c r="K78" i="3"/>
  <c r="B79" i="3"/>
  <c r="C79" i="3"/>
  <c r="D79" i="3"/>
  <c r="E79" i="3"/>
  <c r="F79" i="3"/>
  <c r="G79" i="3"/>
  <c r="H79" i="3"/>
  <c r="I79" i="3"/>
  <c r="J79" i="3"/>
  <c r="K79" i="3"/>
  <c r="C80" i="3"/>
  <c r="D80" i="3"/>
  <c r="E80" i="3"/>
  <c r="F80" i="3"/>
  <c r="G80" i="3"/>
  <c r="H80" i="3"/>
  <c r="I80" i="3"/>
  <c r="J80" i="3"/>
  <c r="K80" i="3"/>
  <c r="M80" i="3"/>
  <c r="N80" i="3" s="1"/>
  <c r="B81" i="3"/>
  <c r="C81" i="3"/>
  <c r="D81" i="3"/>
  <c r="E81" i="3"/>
  <c r="F81" i="3"/>
  <c r="G81" i="3"/>
  <c r="H81" i="3"/>
  <c r="I81" i="3"/>
  <c r="J81" i="3"/>
  <c r="K81" i="3"/>
  <c r="B82" i="3"/>
  <c r="C82" i="3"/>
  <c r="D82" i="3"/>
  <c r="E82" i="3"/>
  <c r="F82" i="3"/>
  <c r="G82" i="3"/>
  <c r="H82" i="3"/>
  <c r="I82" i="3"/>
  <c r="J82" i="3"/>
  <c r="K82" i="3"/>
  <c r="B83" i="3"/>
  <c r="C83" i="3"/>
  <c r="D83" i="3"/>
  <c r="E83" i="3"/>
  <c r="F83" i="3"/>
  <c r="G83" i="3"/>
  <c r="H83" i="3"/>
  <c r="I83" i="3"/>
  <c r="J83" i="3"/>
  <c r="K83" i="3"/>
  <c r="B84" i="3"/>
  <c r="C84" i="3"/>
  <c r="D84" i="3"/>
  <c r="E84" i="3"/>
  <c r="F84" i="3"/>
  <c r="G84" i="3"/>
  <c r="H84" i="3"/>
  <c r="I84" i="3"/>
  <c r="J84" i="3"/>
  <c r="K84" i="3"/>
  <c r="B85" i="3"/>
  <c r="C85" i="3"/>
  <c r="D85" i="3"/>
  <c r="E85" i="3"/>
  <c r="F85" i="3"/>
  <c r="G85" i="3"/>
  <c r="H85" i="3"/>
  <c r="I85" i="3"/>
  <c r="J85" i="3"/>
  <c r="K85" i="3"/>
  <c r="C86" i="3"/>
  <c r="D86" i="3"/>
  <c r="E86" i="3"/>
  <c r="F86" i="3"/>
  <c r="G86" i="3"/>
  <c r="H86" i="3"/>
  <c r="I86" i="3"/>
  <c r="J86" i="3"/>
  <c r="K86" i="3"/>
  <c r="B87" i="3"/>
  <c r="C87" i="3"/>
  <c r="D87" i="3"/>
  <c r="E87" i="3"/>
  <c r="F87" i="3"/>
  <c r="G87" i="3"/>
  <c r="H87" i="3"/>
  <c r="I87" i="3"/>
  <c r="J87" i="3"/>
  <c r="K87" i="3"/>
  <c r="B88" i="3"/>
  <c r="C88" i="3"/>
  <c r="D88" i="3"/>
  <c r="E88" i="3"/>
  <c r="F88" i="3"/>
  <c r="G88" i="3"/>
  <c r="H88" i="3"/>
  <c r="I88" i="3"/>
  <c r="J88" i="3"/>
  <c r="K88" i="3"/>
  <c r="B89" i="3"/>
  <c r="C89" i="3"/>
  <c r="D89" i="3"/>
  <c r="E89" i="3"/>
  <c r="F89" i="3"/>
  <c r="G89" i="3"/>
  <c r="H89" i="3"/>
  <c r="I89" i="3"/>
  <c r="J89" i="3"/>
  <c r="K89" i="3"/>
  <c r="B90" i="3"/>
  <c r="C90" i="3"/>
  <c r="D90" i="3"/>
  <c r="E90" i="3"/>
  <c r="F90" i="3"/>
  <c r="G90" i="3"/>
  <c r="H90" i="3"/>
  <c r="I90" i="3"/>
  <c r="J90" i="3"/>
  <c r="K90" i="3"/>
  <c r="B91" i="3"/>
  <c r="C91" i="3"/>
  <c r="D91" i="3"/>
  <c r="E91" i="3"/>
  <c r="F91" i="3"/>
  <c r="G91" i="3"/>
  <c r="H91" i="3"/>
  <c r="I91" i="3"/>
  <c r="J91" i="3"/>
  <c r="K91" i="3"/>
  <c r="C92" i="3"/>
  <c r="D92" i="3"/>
  <c r="E92" i="3"/>
  <c r="F92" i="3"/>
  <c r="G92" i="3"/>
  <c r="H92" i="3"/>
  <c r="I92" i="3"/>
  <c r="J92" i="3"/>
  <c r="K92" i="3"/>
  <c r="B93" i="3"/>
  <c r="C93" i="3"/>
  <c r="D93" i="3"/>
  <c r="E93" i="3"/>
  <c r="F93" i="3"/>
  <c r="G93" i="3"/>
  <c r="H93" i="3"/>
  <c r="I93" i="3"/>
  <c r="J93" i="3"/>
  <c r="K93" i="3"/>
  <c r="B94" i="3"/>
  <c r="C94" i="3"/>
  <c r="D94" i="3"/>
  <c r="E94" i="3"/>
  <c r="F94" i="3"/>
  <c r="G94" i="3"/>
  <c r="H94" i="3"/>
  <c r="I94" i="3"/>
  <c r="J94" i="3"/>
  <c r="K94" i="3"/>
  <c r="B95" i="3"/>
  <c r="C95" i="3"/>
  <c r="D95" i="3"/>
  <c r="E95" i="3"/>
  <c r="F95" i="3"/>
  <c r="G95" i="3"/>
  <c r="H95" i="3"/>
  <c r="I95" i="3"/>
  <c r="J95" i="3"/>
  <c r="K95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M6" i="3"/>
  <c r="C6" i="3"/>
  <c r="D6" i="3"/>
  <c r="E6" i="3"/>
  <c r="F6" i="3"/>
  <c r="G6" i="3"/>
  <c r="H6" i="3"/>
  <c r="I6" i="3"/>
  <c r="J6" i="3"/>
  <c r="K6" i="3"/>
  <c r="B7" i="3"/>
  <c r="C7" i="3"/>
  <c r="C8" i="3"/>
  <c r="D8" i="3"/>
  <c r="E8" i="3"/>
  <c r="F8" i="3"/>
  <c r="G8" i="3"/>
  <c r="H8" i="3"/>
  <c r="I8" i="3"/>
  <c r="J8" i="3"/>
  <c r="K8" i="3"/>
  <c r="M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C20" i="3"/>
  <c r="D20" i="3"/>
  <c r="E20" i="3"/>
  <c r="F20" i="3"/>
  <c r="G20" i="3"/>
  <c r="H20" i="3"/>
  <c r="I20" i="3"/>
  <c r="J20" i="3"/>
  <c r="K20" i="3"/>
  <c r="M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C26" i="3"/>
  <c r="D26" i="3"/>
  <c r="E26" i="3"/>
  <c r="F26" i="3"/>
  <c r="G26" i="3"/>
  <c r="H26" i="3"/>
  <c r="I26" i="3"/>
  <c r="J26" i="3"/>
  <c r="K26" i="3"/>
  <c r="M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C32" i="3"/>
  <c r="M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C38" i="3"/>
  <c r="D38" i="3"/>
  <c r="E38" i="3"/>
  <c r="F38" i="3"/>
  <c r="G38" i="3"/>
  <c r="H38" i="3"/>
  <c r="I38" i="3"/>
  <c r="J38" i="3"/>
  <c r="K38" i="3"/>
  <c r="M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C44" i="3"/>
  <c r="D44" i="3"/>
  <c r="E44" i="3"/>
  <c r="F44" i="3"/>
  <c r="G44" i="3"/>
  <c r="H44" i="3"/>
  <c r="I44" i="3"/>
  <c r="J44" i="3"/>
  <c r="K44" i="3"/>
  <c r="M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M56" i="3"/>
  <c r="O56" i="3" s="1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C62" i="3"/>
  <c r="D62" i="3"/>
  <c r="E62" i="3"/>
  <c r="F62" i="3"/>
  <c r="G62" i="3"/>
  <c r="H62" i="3"/>
  <c r="I62" i="3"/>
  <c r="J62" i="3"/>
  <c r="K62" i="3"/>
  <c r="M62" i="3"/>
  <c r="O62" i="3" s="1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C68" i="3"/>
  <c r="M68" i="3"/>
  <c r="O68" i="3" s="1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Q2" i="3"/>
  <c r="K3" i="3"/>
  <c r="J3" i="3"/>
  <c r="I3" i="3"/>
  <c r="H3" i="3"/>
  <c r="G3" i="3"/>
  <c r="F3" i="3"/>
  <c r="E3" i="3"/>
  <c r="D3" i="3"/>
  <c r="C3" i="3"/>
  <c r="B3" i="3"/>
  <c r="T2" i="2"/>
  <c r="P8" i="2"/>
  <c r="Q8" i="2" s="1"/>
  <c r="P14" i="2"/>
  <c r="P20" i="2"/>
  <c r="R20" i="2" s="1"/>
  <c r="P26" i="2"/>
  <c r="P32" i="2"/>
  <c r="P38" i="2"/>
  <c r="P44" i="2"/>
  <c r="P50" i="2"/>
  <c r="Q50" i="2" s="1"/>
  <c r="P56" i="2"/>
  <c r="R56" i="2" s="1"/>
  <c r="P68" i="2"/>
  <c r="P74" i="2"/>
  <c r="R74" i="2" s="1"/>
  <c r="P80" i="2"/>
  <c r="P86" i="2"/>
  <c r="Q86" i="2" s="1"/>
  <c r="P92" i="2"/>
  <c r="B57" i="2"/>
  <c r="C57" i="2"/>
  <c r="D57" i="2"/>
  <c r="E57" i="2"/>
  <c r="F57" i="2"/>
  <c r="G57" i="2"/>
  <c r="H57" i="2"/>
  <c r="I57" i="2"/>
  <c r="J57" i="2"/>
  <c r="K57" i="2"/>
  <c r="B63" i="2"/>
  <c r="C63" i="2"/>
  <c r="D63" i="2"/>
  <c r="E63" i="2"/>
  <c r="F63" i="2"/>
  <c r="G63" i="2"/>
  <c r="H63" i="2"/>
  <c r="I63" i="2"/>
  <c r="J63" i="2"/>
  <c r="K63" i="2"/>
  <c r="B97" i="2"/>
  <c r="B96" i="2"/>
  <c r="B95" i="2"/>
  <c r="B94" i="2"/>
  <c r="B93" i="2"/>
  <c r="B91" i="2"/>
  <c r="B90" i="2"/>
  <c r="B89" i="2"/>
  <c r="B88" i="2"/>
  <c r="B87" i="2"/>
  <c r="B85" i="2"/>
  <c r="B84" i="2"/>
  <c r="B83" i="2"/>
  <c r="B82" i="2"/>
  <c r="B81" i="2"/>
  <c r="B79" i="2"/>
  <c r="B78" i="2"/>
  <c r="B77" i="2"/>
  <c r="B76" i="2"/>
  <c r="B75" i="2"/>
  <c r="B73" i="2"/>
  <c r="B72" i="2"/>
  <c r="B71" i="2"/>
  <c r="B70" i="2"/>
  <c r="B69" i="2"/>
  <c r="B67" i="2"/>
  <c r="B66" i="2"/>
  <c r="B65" i="2"/>
  <c r="B64" i="2"/>
  <c r="B61" i="2"/>
  <c r="B60" i="2"/>
  <c r="B59" i="2"/>
  <c r="B58" i="2"/>
  <c r="B55" i="2"/>
  <c r="B54" i="2"/>
  <c r="B53" i="2"/>
  <c r="B52" i="2"/>
  <c r="B51" i="2"/>
  <c r="B49" i="2"/>
  <c r="B48" i="2"/>
  <c r="B47" i="2"/>
  <c r="B46" i="2"/>
  <c r="B45" i="2"/>
  <c r="B43" i="2"/>
  <c r="B42" i="2"/>
  <c r="B41" i="2"/>
  <c r="B40" i="2"/>
  <c r="B39" i="2"/>
  <c r="B37" i="2"/>
  <c r="B36" i="2"/>
  <c r="B35" i="2"/>
  <c r="B34" i="2"/>
  <c r="B33" i="2"/>
  <c r="B31" i="2"/>
  <c r="B30" i="2"/>
  <c r="B29" i="2"/>
  <c r="B28" i="2"/>
  <c r="B27" i="2"/>
  <c r="B25" i="2"/>
  <c r="B24" i="2"/>
  <c r="B23" i="2"/>
  <c r="B22" i="2"/>
  <c r="B21" i="2"/>
  <c r="B19" i="2"/>
  <c r="B18" i="2"/>
  <c r="B17" i="2"/>
  <c r="B16" i="2"/>
  <c r="B15" i="2"/>
  <c r="B13" i="2"/>
  <c r="B12" i="2"/>
  <c r="B11" i="2"/>
  <c r="B10" i="2"/>
  <c r="B9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C51" i="2"/>
  <c r="D51" i="2"/>
  <c r="E51" i="2"/>
  <c r="F51" i="2"/>
  <c r="G51" i="2"/>
  <c r="H51" i="2"/>
  <c r="I51" i="2"/>
  <c r="J51" i="2"/>
  <c r="K51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L4" i="2"/>
  <c r="M4" i="2"/>
  <c r="N4" i="2"/>
  <c r="L5" i="2"/>
  <c r="M5" i="2"/>
  <c r="N5" i="2"/>
  <c r="L6" i="2"/>
  <c r="M6" i="2"/>
  <c r="N6" i="2"/>
  <c r="L7" i="2"/>
  <c r="M7" i="2"/>
  <c r="N7" i="2"/>
  <c r="N3" i="2"/>
  <c r="M3" i="2"/>
  <c r="L3" i="2"/>
  <c r="K31" i="2"/>
  <c r="J31" i="2"/>
  <c r="I31" i="2"/>
  <c r="H31" i="2"/>
  <c r="G31" i="2"/>
  <c r="F31" i="2"/>
  <c r="E31" i="2"/>
  <c r="D31" i="2"/>
  <c r="C31" i="2"/>
  <c r="K30" i="2"/>
  <c r="J30" i="2"/>
  <c r="I30" i="2"/>
  <c r="H30" i="2"/>
  <c r="G30" i="2"/>
  <c r="F30" i="2"/>
  <c r="E30" i="2"/>
  <c r="D30" i="2"/>
  <c r="C30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K22" i="2"/>
  <c r="J22" i="2"/>
  <c r="I22" i="2"/>
  <c r="H22" i="2"/>
  <c r="G22" i="2"/>
  <c r="F22" i="2"/>
  <c r="E22" i="2"/>
  <c r="D22" i="2"/>
  <c r="C22" i="2"/>
  <c r="K21" i="2"/>
  <c r="J21" i="2"/>
  <c r="I21" i="2"/>
  <c r="H21" i="2"/>
  <c r="G21" i="2"/>
  <c r="F21" i="2"/>
  <c r="E21" i="2"/>
  <c r="D21" i="2"/>
  <c r="C21" i="2"/>
  <c r="K19" i="2"/>
  <c r="J19" i="2"/>
  <c r="I19" i="2"/>
  <c r="H19" i="2"/>
  <c r="G19" i="2"/>
  <c r="F19" i="2"/>
  <c r="E19" i="2"/>
  <c r="D19" i="2"/>
  <c r="C19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K15" i="2"/>
  <c r="J15" i="2"/>
  <c r="I15" i="2"/>
  <c r="H15" i="2"/>
  <c r="G15" i="2"/>
  <c r="F15" i="2"/>
  <c r="E15" i="2"/>
  <c r="D15" i="2"/>
  <c r="C15" i="2"/>
  <c r="K13" i="2"/>
  <c r="J13" i="2"/>
  <c r="I13" i="2"/>
  <c r="H13" i="2"/>
  <c r="G13" i="2"/>
  <c r="F13" i="2"/>
  <c r="E13" i="2"/>
  <c r="D13" i="2"/>
  <c r="C13" i="2"/>
  <c r="K12" i="2"/>
  <c r="J12" i="2"/>
  <c r="I12" i="2"/>
  <c r="H12" i="2"/>
  <c r="G12" i="2"/>
  <c r="F12" i="2"/>
  <c r="E12" i="2"/>
  <c r="D12" i="2"/>
  <c r="C12" i="2"/>
  <c r="K11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K9" i="2"/>
  <c r="J9" i="2"/>
  <c r="I9" i="2"/>
  <c r="H9" i="2"/>
  <c r="G9" i="2"/>
  <c r="F9" i="2"/>
  <c r="E9" i="2"/>
  <c r="D9" i="2"/>
  <c r="C9" i="2"/>
  <c r="B7" i="2"/>
  <c r="B4" i="2"/>
  <c r="B5" i="2"/>
  <c r="B6" i="2"/>
  <c r="C7" i="2"/>
  <c r="D7" i="2"/>
  <c r="E7" i="2"/>
  <c r="F7" i="2"/>
  <c r="G7" i="2"/>
  <c r="H7" i="2"/>
  <c r="I7" i="2"/>
  <c r="J7" i="2"/>
  <c r="K7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H3" i="2"/>
  <c r="D3" i="2"/>
  <c r="C3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C52" i="2"/>
  <c r="D52" i="2"/>
  <c r="E52" i="2"/>
  <c r="F52" i="2"/>
  <c r="G52" i="2"/>
  <c r="H52" i="2"/>
  <c r="I52" i="2"/>
  <c r="J52" i="2"/>
  <c r="K52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8" i="2"/>
  <c r="D58" i="2"/>
  <c r="E58" i="2"/>
  <c r="F58" i="2"/>
  <c r="G58" i="2"/>
  <c r="H58" i="2"/>
  <c r="I58" i="2"/>
  <c r="J58" i="2"/>
  <c r="K58" i="2"/>
  <c r="C59" i="2"/>
  <c r="D59" i="2"/>
  <c r="E59" i="2"/>
  <c r="F59" i="2"/>
  <c r="G59" i="2"/>
  <c r="H59" i="2"/>
  <c r="I59" i="2"/>
  <c r="J59" i="2"/>
  <c r="K59" i="2"/>
  <c r="C60" i="2"/>
  <c r="D60" i="2"/>
  <c r="E60" i="2"/>
  <c r="F60" i="2"/>
  <c r="G60" i="2"/>
  <c r="H60" i="2"/>
  <c r="I60" i="2"/>
  <c r="J60" i="2"/>
  <c r="K60" i="2"/>
  <c r="C61" i="2"/>
  <c r="D61" i="2"/>
  <c r="E61" i="2"/>
  <c r="F61" i="2"/>
  <c r="G61" i="2"/>
  <c r="H61" i="2"/>
  <c r="I61" i="2"/>
  <c r="J61" i="2"/>
  <c r="K61" i="2"/>
  <c r="C64" i="2"/>
  <c r="D64" i="2"/>
  <c r="E64" i="2"/>
  <c r="F64" i="2"/>
  <c r="G64" i="2"/>
  <c r="H64" i="2"/>
  <c r="I64" i="2"/>
  <c r="J64" i="2"/>
  <c r="K64" i="2"/>
  <c r="C65" i="2"/>
  <c r="D65" i="2"/>
  <c r="E65" i="2"/>
  <c r="F65" i="2"/>
  <c r="G65" i="2"/>
  <c r="H65" i="2"/>
  <c r="I65" i="2"/>
  <c r="J65" i="2"/>
  <c r="K65" i="2"/>
  <c r="C66" i="2"/>
  <c r="D66" i="2"/>
  <c r="E66" i="2"/>
  <c r="F66" i="2"/>
  <c r="G66" i="2"/>
  <c r="H66" i="2"/>
  <c r="I66" i="2"/>
  <c r="J66" i="2"/>
  <c r="K66" i="2"/>
  <c r="C67" i="2"/>
  <c r="D67" i="2"/>
  <c r="E67" i="2"/>
  <c r="F67" i="2"/>
  <c r="G67" i="2"/>
  <c r="H67" i="2"/>
  <c r="I67" i="2"/>
  <c r="J67" i="2"/>
  <c r="K67" i="2"/>
  <c r="C69" i="2"/>
  <c r="D69" i="2"/>
  <c r="E69" i="2"/>
  <c r="F69" i="2"/>
  <c r="G69" i="2"/>
  <c r="H69" i="2"/>
  <c r="I69" i="2"/>
  <c r="J69" i="2"/>
  <c r="K69" i="2"/>
  <c r="C70" i="2"/>
  <c r="D70" i="2"/>
  <c r="E70" i="2"/>
  <c r="F70" i="2"/>
  <c r="G70" i="2"/>
  <c r="H70" i="2"/>
  <c r="I70" i="2"/>
  <c r="J70" i="2"/>
  <c r="K70" i="2"/>
  <c r="C71" i="2"/>
  <c r="D71" i="2"/>
  <c r="E71" i="2"/>
  <c r="F71" i="2"/>
  <c r="G71" i="2"/>
  <c r="H71" i="2"/>
  <c r="I71" i="2"/>
  <c r="J71" i="2"/>
  <c r="K71" i="2"/>
  <c r="C72" i="2"/>
  <c r="D72" i="2"/>
  <c r="E72" i="2"/>
  <c r="F72" i="2"/>
  <c r="G72" i="2"/>
  <c r="H72" i="2"/>
  <c r="I72" i="2"/>
  <c r="J72" i="2"/>
  <c r="K72" i="2"/>
  <c r="C73" i="2"/>
  <c r="D73" i="2"/>
  <c r="E73" i="2"/>
  <c r="F73" i="2"/>
  <c r="G73" i="2"/>
  <c r="P73" i="2"/>
  <c r="H73" i="2"/>
  <c r="I73" i="2"/>
  <c r="J73" i="2"/>
  <c r="K73" i="2"/>
  <c r="C75" i="2"/>
  <c r="D75" i="2"/>
  <c r="E75" i="2"/>
  <c r="F75" i="2"/>
  <c r="P75" i="2"/>
  <c r="G75" i="2"/>
  <c r="H75" i="2"/>
  <c r="I75" i="2"/>
  <c r="J75" i="2"/>
  <c r="K75" i="2"/>
  <c r="C76" i="2"/>
  <c r="D76" i="2"/>
  <c r="E76" i="2"/>
  <c r="F76" i="2"/>
  <c r="G76" i="2"/>
  <c r="H76" i="2"/>
  <c r="I76" i="2"/>
  <c r="J76" i="2"/>
  <c r="K76" i="2"/>
  <c r="C77" i="2"/>
  <c r="D77" i="2"/>
  <c r="E77" i="2"/>
  <c r="F77" i="2"/>
  <c r="G77" i="2"/>
  <c r="H77" i="2"/>
  <c r="I77" i="2"/>
  <c r="J77" i="2"/>
  <c r="K77" i="2"/>
  <c r="C78" i="2"/>
  <c r="P78" i="2"/>
  <c r="D78" i="2"/>
  <c r="E78" i="2"/>
  <c r="F78" i="2"/>
  <c r="G78" i="2"/>
  <c r="H78" i="2"/>
  <c r="I78" i="2"/>
  <c r="J78" i="2"/>
  <c r="K78" i="2"/>
  <c r="C79" i="2"/>
  <c r="D79" i="2"/>
  <c r="E79" i="2"/>
  <c r="F79" i="2"/>
  <c r="G79" i="2"/>
  <c r="H79" i="2"/>
  <c r="I79" i="2"/>
  <c r="J79" i="2"/>
  <c r="K79" i="2"/>
  <c r="C81" i="2"/>
  <c r="D81" i="2"/>
  <c r="E81" i="2"/>
  <c r="F81" i="2"/>
  <c r="G81" i="2"/>
  <c r="H81" i="2"/>
  <c r="I81" i="2"/>
  <c r="J81" i="2"/>
  <c r="K81" i="2"/>
  <c r="C82" i="2"/>
  <c r="D82" i="2"/>
  <c r="E82" i="2"/>
  <c r="F82" i="2"/>
  <c r="G82" i="2"/>
  <c r="H82" i="2"/>
  <c r="P82" i="2"/>
  <c r="I82" i="2"/>
  <c r="J82" i="2"/>
  <c r="K82" i="2"/>
  <c r="C83" i="2"/>
  <c r="D83" i="2"/>
  <c r="E83" i="2"/>
  <c r="F83" i="2"/>
  <c r="G83" i="2"/>
  <c r="P83" i="2"/>
  <c r="R83" i="2" s="1"/>
  <c r="H83" i="2"/>
  <c r="I83" i="2"/>
  <c r="J83" i="2"/>
  <c r="K83" i="2"/>
  <c r="C84" i="2"/>
  <c r="D84" i="2"/>
  <c r="E84" i="2"/>
  <c r="F84" i="2"/>
  <c r="G84" i="2"/>
  <c r="H84" i="2"/>
  <c r="I84" i="2"/>
  <c r="J84" i="2"/>
  <c r="K84" i="2"/>
  <c r="C85" i="2"/>
  <c r="D85" i="2"/>
  <c r="E85" i="2"/>
  <c r="F85" i="2"/>
  <c r="G85" i="2"/>
  <c r="H85" i="2"/>
  <c r="I85" i="2"/>
  <c r="J85" i="2"/>
  <c r="K85" i="2"/>
  <c r="C87" i="2"/>
  <c r="D87" i="2"/>
  <c r="E87" i="2"/>
  <c r="F87" i="2"/>
  <c r="G87" i="2"/>
  <c r="H87" i="2"/>
  <c r="I87" i="2"/>
  <c r="J87" i="2"/>
  <c r="K87" i="2"/>
  <c r="C88" i="2"/>
  <c r="P88" i="2"/>
  <c r="Q88" i="2" s="1"/>
  <c r="D88" i="2"/>
  <c r="E88" i="2"/>
  <c r="F88" i="2"/>
  <c r="G88" i="2"/>
  <c r="H88" i="2"/>
  <c r="I88" i="2"/>
  <c r="J88" i="2"/>
  <c r="K88" i="2"/>
  <c r="C89" i="2"/>
  <c r="D89" i="2"/>
  <c r="E89" i="2"/>
  <c r="F89" i="2"/>
  <c r="G89" i="2"/>
  <c r="H89" i="2"/>
  <c r="I89" i="2"/>
  <c r="J89" i="2"/>
  <c r="P89" i="2"/>
  <c r="Q89" i="2" s="1"/>
  <c r="K89" i="2"/>
  <c r="C90" i="2"/>
  <c r="D90" i="2"/>
  <c r="E90" i="2"/>
  <c r="F90" i="2"/>
  <c r="G90" i="2"/>
  <c r="P90" i="2"/>
  <c r="Q90" i="2" s="1"/>
  <c r="H90" i="2"/>
  <c r="I90" i="2"/>
  <c r="J90" i="2"/>
  <c r="K90" i="2"/>
  <c r="C91" i="2"/>
  <c r="D91" i="2"/>
  <c r="E91" i="2"/>
  <c r="F91" i="2"/>
  <c r="G91" i="2"/>
  <c r="H91" i="2"/>
  <c r="P91" i="2"/>
  <c r="I91" i="2"/>
  <c r="J91" i="2"/>
  <c r="K91" i="2"/>
  <c r="C93" i="2"/>
  <c r="D93" i="2"/>
  <c r="E93" i="2"/>
  <c r="F93" i="2"/>
  <c r="G93" i="2"/>
  <c r="P93" i="2"/>
  <c r="H93" i="2"/>
  <c r="I93" i="2"/>
  <c r="J93" i="2"/>
  <c r="K93" i="2"/>
  <c r="C94" i="2"/>
  <c r="D94" i="2"/>
  <c r="P94" i="2"/>
  <c r="E94" i="2"/>
  <c r="F94" i="2"/>
  <c r="G94" i="2"/>
  <c r="H94" i="2"/>
  <c r="I94" i="2"/>
  <c r="J94" i="2"/>
  <c r="K94" i="2"/>
  <c r="C95" i="2"/>
  <c r="D95" i="2"/>
  <c r="E95" i="2"/>
  <c r="F95" i="2"/>
  <c r="G95" i="2"/>
  <c r="H95" i="2"/>
  <c r="I95" i="2"/>
  <c r="J95" i="2"/>
  <c r="K95" i="2"/>
  <c r="C96" i="2"/>
  <c r="D96" i="2"/>
  <c r="P96" i="2"/>
  <c r="R96" i="2" s="1"/>
  <c r="E96" i="2"/>
  <c r="F96" i="2"/>
  <c r="G96" i="2"/>
  <c r="H96" i="2"/>
  <c r="I96" i="2"/>
  <c r="J96" i="2"/>
  <c r="K96" i="2"/>
  <c r="C97" i="2"/>
  <c r="D97" i="2"/>
  <c r="E97" i="2"/>
  <c r="F97" i="2"/>
  <c r="G97" i="2"/>
  <c r="H97" i="2"/>
  <c r="I97" i="2"/>
  <c r="J97" i="2"/>
  <c r="K97" i="2"/>
  <c r="K3" i="2"/>
  <c r="J3" i="2"/>
  <c r="I3" i="2"/>
  <c r="G3" i="2"/>
  <c r="F3" i="2"/>
  <c r="E3" i="2"/>
  <c r="P3" i="2"/>
  <c r="Q3" i="2" s="1"/>
  <c r="B3" i="2"/>
  <c r="P6" i="2"/>
  <c r="R6" i="2" s="1"/>
  <c r="P17" i="2"/>
  <c r="R17" i="2" s="1"/>
  <c r="P27" i="2"/>
  <c r="R27" i="2" s="1"/>
  <c r="P36" i="2"/>
  <c r="P46" i="2"/>
  <c r="P55" i="2"/>
  <c r="Q55" i="2" s="1"/>
  <c r="P67" i="2"/>
  <c r="Q67" i="2" s="1"/>
  <c r="P87" i="2"/>
  <c r="Q87" i="2" s="1"/>
  <c r="P5" i="2"/>
  <c r="Q5" i="2" s="1"/>
  <c r="P9" i="2"/>
  <c r="P18" i="2"/>
  <c r="Q18" i="2" s="1"/>
  <c r="P28" i="2"/>
  <c r="P37" i="2"/>
  <c r="P47" i="2"/>
  <c r="R47" i="2" s="1"/>
  <c r="P58" i="2"/>
  <c r="Q58" i="2" s="1"/>
  <c r="P69" i="2"/>
  <c r="P97" i="2"/>
  <c r="R97" i="2" s="1"/>
  <c r="P4" i="2"/>
  <c r="P10" i="2"/>
  <c r="Q10" i="2" s="1"/>
  <c r="P19" i="2"/>
  <c r="R19" i="2" s="1"/>
  <c r="P29" i="2"/>
  <c r="R29" i="2" s="1"/>
  <c r="P39" i="2"/>
  <c r="Q39" i="2" s="1"/>
  <c r="P48" i="2"/>
  <c r="P59" i="2"/>
  <c r="Q59" i="2" s="1"/>
  <c r="P70" i="2"/>
  <c r="P7" i="2"/>
  <c r="P11" i="2"/>
  <c r="Q11" i="2" s="1"/>
  <c r="P21" i="2"/>
  <c r="Q21" i="2" s="1"/>
  <c r="P30" i="2"/>
  <c r="Q30" i="2" s="1"/>
  <c r="P40" i="2"/>
  <c r="P49" i="2"/>
  <c r="P60" i="2"/>
  <c r="R60" i="2" s="1"/>
  <c r="P71" i="2"/>
  <c r="P81" i="2"/>
  <c r="R81" i="2" s="1"/>
  <c r="P63" i="2"/>
  <c r="Q63" i="2" s="1"/>
  <c r="P12" i="2"/>
  <c r="R12" i="2" s="1"/>
  <c r="P22" i="2"/>
  <c r="Q22" i="2" s="1"/>
  <c r="P31" i="2"/>
  <c r="P41" i="2"/>
  <c r="P51" i="2"/>
  <c r="P61" i="2"/>
  <c r="R61" i="2" s="1"/>
  <c r="P72" i="2"/>
  <c r="P13" i="2"/>
  <c r="Q13" i="2" s="1"/>
  <c r="P23" i="2"/>
  <c r="P33" i="2"/>
  <c r="Q33" i="2" s="1"/>
  <c r="P42" i="2"/>
  <c r="Q42" i="2" s="1"/>
  <c r="P52" i="2"/>
  <c r="R52" i="2" s="1"/>
  <c r="P64" i="2"/>
  <c r="P57" i="2"/>
  <c r="P15" i="2"/>
  <c r="P24" i="2"/>
  <c r="R24" i="2" s="1"/>
  <c r="P34" i="2"/>
  <c r="P43" i="2"/>
  <c r="P53" i="2"/>
  <c r="Q53" i="2" s="1"/>
  <c r="P65" i="2"/>
  <c r="R65" i="2" s="1"/>
  <c r="P16" i="2"/>
  <c r="P25" i="2"/>
  <c r="P35" i="2"/>
  <c r="P45" i="2"/>
  <c r="R45" i="2" s="1"/>
  <c r="P54" i="2"/>
  <c r="P66" i="2"/>
  <c r="R66" i="2" s="1"/>
  <c r="P85" i="2"/>
  <c r="R85" i="2" s="1"/>
  <c r="P79" i="2"/>
  <c r="Q79" i="2" s="1"/>
  <c r="P76" i="2"/>
  <c r="P84" i="2"/>
  <c r="R84" i="2" s="1"/>
  <c r="P95" i="2"/>
  <c r="P77" i="2"/>
  <c r="R77" i="2" s="1"/>
  <c r="Q56" i="2"/>
  <c r="Q14" i="2"/>
  <c r="J92" i="7"/>
  <c r="J60" i="7"/>
  <c r="I40" i="7"/>
  <c r="J84" i="7"/>
  <c r="J83" i="7"/>
  <c r="J82" i="7"/>
  <c r="K82" i="7" s="1"/>
  <c r="J46" i="7"/>
  <c r="K46" i="7" s="1"/>
  <c r="I44" i="7"/>
  <c r="J26" i="7"/>
  <c r="K26" i="7" s="1"/>
  <c r="J8" i="7"/>
  <c r="K8" i="7" s="1"/>
  <c r="I69" i="7"/>
  <c r="K69" i="7" s="1"/>
  <c r="M107" i="7"/>
  <c r="I5" i="7"/>
  <c r="K5" i="7" s="1"/>
  <c r="J52" i="7"/>
  <c r="J80" i="7"/>
  <c r="L80" i="7" s="1"/>
  <c r="J68" i="7"/>
  <c r="I23" i="7"/>
  <c r="I20" i="7"/>
  <c r="K20" i="7" s="1"/>
  <c r="J16" i="7"/>
  <c r="J15" i="7"/>
  <c r="J13" i="7"/>
  <c r="I12" i="7"/>
  <c r="I72" i="7"/>
  <c r="J47" i="7"/>
  <c r="J45" i="7"/>
  <c r="J43" i="7"/>
  <c r="K43" i="7" s="1"/>
  <c r="I24" i="7"/>
  <c r="J71" i="7"/>
  <c r="J56" i="7"/>
  <c r="K56" i="7" s="1"/>
  <c r="J49" i="7"/>
  <c r="I36" i="7"/>
  <c r="I4" i="7"/>
  <c r="M114" i="7"/>
  <c r="J75" i="7"/>
  <c r="J28" i="7"/>
  <c r="J9" i="7"/>
  <c r="I7" i="7"/>
  <c r="M104" i="7"/>
  <c r="L105" i="7"/>
  <c r="M106" i="7"/>
  <c r="M112" i="7"/>
  <c r="M113" i="7"/>
  <c r="O113" i="7"/>
  <c r="M115" i="7"/>
  <c r="J29" i="7"/>
  <c r="I28" i="7"/>
  <c r="I17" i="7"/>
  <c r="J62" i="7"/>
  <c r="J48" i="7"/>
  <c r="K48" i="7" s="1"/>
  <c r="I95" i="7"/>
  <c r="I93" i="7"/>
  <c r="J90" i="7"/>
  <c r="K90" i="7" s="1"/>
  <c r="J81" i="7"/>
  <c r="L81" i="7" s="1"/>
  <c r="J65" i="7"/>
  <c r="L65" i="7" s="1"/>
  <c r="J64" i="7"/>
  <c r="L64" i="7" s="1"/>
  <c r="J50" i="7"/>
  <c r="K50" i="7"/>
  <c r="I10" i="7"/>
  <c r="J97" i="7"/>
  <c r="J61" i="7"/>
  <c r="J59" i="7"/>
  <c r="L59" i="7" s="1"/>
  <c r="I55" i="7"/>
  <c r="I34" i="7"/>
  <c r="I33" i="7"/>
  <c r="J21" i="7"/>
  <c r="L21" i="7" s="1"/>
  <c r="J19" i="7"/>
  <c r="L101" i="7"/>
  <c r="O101" i="7"/>
  <c r="M102" i="7"/>
  <c r="M108" i="7"/>
  <c r="L109" i="7"/>
  <c r="M110" i="7"/>
  <c r="M111" i="7"/>
  <c r="J72" i="7"/>
  <c r="J63" i="7"/>
  <c r="I61" i="7"/>
  <c r="I57" i="7"/>
  <c r="J54" i="7"/>
  <c r="L54" i="7" s="1"/>
  <c r="J39" i="7"/>
  <c r="J37" i="7"/>
  <c r="J33" i="7"/>
  <c r="L33" i="7"/>
  <c r="J32" i="7"/>
  <c r="I21" i="7"/>
  <c r="J17" i="7"/>
  <c r="I91" i="7"/>
  <c r="L91" i="7" s="1"/>
  <c r="I87" i="7"/>
  <c r="J85" i="7"/>
  <c r="I67" i="7"/>
  <c r="J66" i="7"/>
  <c r="I63" i="7"/>
  <c r="L63" i="7" s="1"/>
  <c r="J58" i="7"/>
  <c r="K58" i="7"/>
  <c r="J57" i="7"/>
  <c r="L57" i="7" s="1"/>
  <c r="I37" i="7"/>
  <c r="L37" i="7" s="1"/>
  <c r="I27" i="7"/>
  <c r="I9" i="7"/>
  <c r="K9" i="7" s="1"/>
  <c r="L9" i="7"/>
  <c r="J93" i="7"/>
  <c r="L93" i="7" s="1"/>
  <c r="J91" i="7"/>
  <c r="I85" i="7"/>
  <c r="L85" i="7" s="1"/>
  <c r="I79" i="7"/>
  <c r="I75" i="7"/>
  <c r="J69" i="7"/>
  <c r="J67" i="7"/>
  <c r="L67" i="7" s="1"/>
  <c r="I66" i="7"/>
  <c r="I43" i="7"/>
  <c r="I39" i="7"/>
  <c r="J27" i="7"/>
  <c r="K27" i="7" s="1"/>
  <c r="I94" i="7"/>
  <c r="L94" i="7" s="1"/>
  <c r="J86" i="7"/>
  <c r="L86" i="7" s="1"/>
  <c r="K86" i="7"/>
  <c r="I73" i="7"/>
  <c r="I51" i="7"/>
  <c r="I45" i="7"/>
  <c r="I41" i="7"/>
  <c r="J31" i="7"/>
  <c r="L31" i="7" s="1"/>
  <c r="I29" i="7"/>
  <c r="L29" i="7" s="1"/>
  <c r="I25" i="7"/>
  <c r="I13" i="7"/>
  <c r="J89" i="7"/>
  <c r="L89" i="7" s="1"/>
  <c r="J88" i="7"/>
  <c r="K88" i="7" s="1"/>
  <c r="I81" i="7"/>
  <c r="J78" i="7"/>
  <c r="L78" i="7" s="1"/>
  <c r="J77" i="7"/>
  <c r="L77" i="7" s="1"/>
  <c r="J74" i="7"/>
  <c r="K74" i="7" s="1"/>
  <c r="J73" i="7"/>
  <c r="J70" i="7"/>
  <c r="L70" i="7"/>
  <c r="J55" i="7"/>
  <c r="J53" i="7"/>
  <c r="J51" i="7"/>
  <c r="I47" i="7"/>
  <c r="L47" i="7" s="1"/>
  <c r="J42" i="7"/>
  <c r="L42" i="7" s="1"/>
  <c r="J41" i="7"/>
  <c r="I30" i="7"/>
  <c r="K30" i="7" s="1"/>
  <c r="J25" i="7"/>
  <c r="K25" i="7" s="1"/>
  <c r="I15" i="7"/>
  <c r="I59" i="7"/>
  <c r="I53" i="7"/>
  <c r="L53" i="7" s="1"/>
  <c r="I49" i="7"/>
  <c r="I35" i="7"/>
  <c r="I31" i="7"/>
  <c r="I19" i="7"/>
  <c r="I16" i="7"/>
  <c r="I6" i="7"/>
  <c r="Q93" i="2"/>
  <c r="R14" i="2"/>
  <c r="Q71" i="2"/>
  <c r="Q62" i="2"/>
  <c r="R38" i="2"/>
  <c r="Q54" i="2"/>
  <c r="M105" i="7"/>
  <c r="M109" i="7"/>
  <c r="L100" i="7"/>
  <c r="O100" i="7"/>
  <c r="L104" i="7"/>
  <c r="L108" i="7"/>
  <c r="L112" i="7"/>
  <c r="N112" i="7"/>
  <c r="L103" i="7"/>
  <c r="N103" i="7"/>
  <c r="L107" i="7"/>
  <c r="N107" i="7"/>
  <c r="L111" i="7"/>
  <c r="L115" i="7"/>
  <c r="N115" i="7"/>
  <c r="L102" i="7"/>
  <c r="L106" i="7"/>
  <c r="L110" i="7"/>
  <c r="L114" i="7"/>
  <c r="O114" i="7"/>
  <c r="M115" i="2"/>
  <c r="M116" i="2"/>
  <c r="M107" i="2"/>
  <c r="M106" i="2"/>
  <c r="L106" i="3"/>
  <c r="L112" i="3"/>
  <c r="L110" i="3"/>
  <c r="M109" i="3"/>
  <c r="M103" i="3"/>
  <c r="O103" i="3"/>
  <c r="L102" i="3"/>
  <c r="L101" i="3"/>
  <c r="M117" i="2"/>
  <c r="M114" i="2"/>
  <c r="M112" i="2"/>
  <c r="M108" i="2"/>
  <c r="L102" i="2"/>
  <c r="L106" i="2"/>
  <c r="L110" i="2"/>
  <c r="L114" i="2"/>
  <c r="L105" i="2"/>
  <c r="L109" i="2"/>
  <c r="L113" i="2"/>
  <c r="L117" i="2"/>
  <c r="L104" i="2"/>
  <c r="L108" i="2"/>
  <c r="L112" i="2"/>
  <c r="L116" i="2"/>
  <c r="L115" i="3"/>
  <c r="O115" i="3"/>
  <c r="L113" i="3"/>
  <c r="O113" i="3"/>
  <c r="L111" i="3"/>
  <c r="N111" i="3"/>
  <c r="L109" i="3"/>
  <c r="N109" i="3"/>
  <c r="L107" i="3"/>
  <c r="N107" i="3"/>
  <c r="L105" i="3"/>
  <c r="L103" i="3"/>
  <c r="N103" i="3"/>
  <c r="N105" i="3"/>
  <c r="O105" i="3"/>
  <c r="M114" i="3"/>
  <c r="M112" i="3"/>
  <c r="M110" i="3"/>
  <c r="M108" i="3"/>
  <c r="M106" i="3"/>
  <c r="M104" i="3"/>
  <c r="M102" i="3"/>
  <c r="M101" i="3"/>
  <c r="N100" i="3"/>
  <c r="L7" i="3"/>
  <c r="M7" i="3"/>
  <c r="O7" i="3" s="1"/>
  <c r="J7" i="7"/>
  <c r="K7" i="7" s="1"/>
  <c r="R68" i="2"/>
  <c r="Q60" i="2"/>
  <c r="Q36" i="2"/>
  <c r="R26" i="2"/>
  <c r="R28" i="2"/>
  <c r="Q68" i="2"/>
  <c r="R44" i="2"/>
  <c r="R4" i="2"/>
  <c r="Q26" i="2"/>
  <c r="R76" i="2"/>
  <c r="R36" i="2"/>
  <c r="J94" i="7"/>
  <c r="K94" i="7"/>
  <c r="J40" i="7"/>
  <c r="J36" i="7"/>
  <c r="J35" i="7"/>
  <c r="K35" i="7" s="1"/>
  <c r="J34" i="7"/>
  <c r="K34" i="7" s="1"/>
  <c r="J30" i="7"/>
  <c r="J24" i="7"/>
  <c r="J23" i="7"/>
  <c r="J22" i="7"/>
  <c r="I18" i="7"/>
  <c r="J12" i="7"/>
  <c r="J11" i="7"/>
  <c r="K11" i="7" s="1"/>
  <c r="J10" i="7"/>
  <c r="K10" i="7" s="1"/>
  <c r="J6" i="7"/>
  <c r="L6" i="7"/>
  <c r="J4" i="7"/>
  <c r="K4" i="7" s="1"/>
  <c r="L66" i="7"/>
  <c r="K64" i="7"/>
  <c r="L43" i="7"/>
  <c r="I97" i="7"/>
  <c r="K97" i="7"/>
  <c r="L56" i="7"/>
  <c r="I96" i="7"/>
  <c r="K96" i="7" s="1"/>
  <c r="J18" i="7"/>
  <c r="J95" i="7"/>
  <c r="L95" i="7" s="1"/>
  <c r="J87" i="7"/>
  <c r="K87" i="7" s="1"/>
  <c r="J79" i="7"/>
  <c r="J3" i="7"/>
  <c r="I3" i="7"/>
  <c r="Q75" i="2"/>
  <c r="Q35" i="2"/>
  <c r="R35" i="2"/>
  <c r="Q19" i="2"/>
  <c r="M19" i="3"/>
  <c r="N19" i="3" s="1"/>
  <c r="M73" i="3"/>
  <c r="N73" i="3" s="1"/>
  <c r="M96" i="3"/>
  <c r="M30" i="3"/>
  <c r="N30" i="3" s="1"/>
  <c r="M22" i="3"/>
  <c r="N22" i="3" s="1"/>
  <c r="M85" i="3"/>
  <c r="N85" i="3" s="1"/>
  <c r="M81" i="3"/>
  <c r="M77" i="3"/>
  <c r="M18" i="3"/>
  <c r="O18" i="3" s="1"/>
  <c r="M67" i="3"/>
  <c r="N67" i="3" s="1"/>
  <c r="M63" i="3"/>
  <c r="O63" i="3" s="1"/>
  <c r="M10" i="3"/>
  <c r="O10" i="3" s="1"/>
  <c r="M86" i="3"/>
  <c r="N86" i="3" s="1"/>
  <c r="N68" i="3"/>
  <c r="M59" i="3"/>
  <c r="N59" i="3" s="1"/>
  <c r="M55" i="3"/>
  <c r="N55" i="3" s="1"/>
  <c r="M82" i="3"/>
  <c r="O82" i="3" s="1"/>
  <c r="M66" i="3"/>
  <c r="O66" i="3" s="1"/>
  <c r="M51" i="3"/>
  <c r="O51" i="3" s="1"/>
  <c r="M93" i="3"/>
  <c r="N93" i="3" s="1"/>
  <c r="M58" i="3"/>
  <c r="N58" i="3"/>
  <c r="M89" i="3"/>
  <c r="N89" i="3" s="1"/>
  <c r="M97" i="3"/>
  <c r="M54" i="3"/>
  <c r="N54" i="3" s="1"/>
  <c r="M43" i="3"/>
  <c r="O43" i="3" s="1"/>
  <c r="M39" i="3"/>
  <c r="O39" i="3" s="1"/>
  <c r="M78" i="3"/>
  <c r="N78" i="3" s="1"/>
  <c r="M46" i="3"/>
  <c r="O46" i="3" s="1"/>
  <c r="M35" i="3"/>
  <c r="O35" i="3" s="1"/>
  <c r="M27" i="3"/>
  <c r="M50" i="3"/>
  <c r="N50" i="3" s="1"/>
  <c r="M42" i="3"/>
  <c r="N42" i="3" s="1"/>
  <c r="M31" i="3"/>
  <c r="O31" i="3" s="1"/>
  <c r="M14" i="3"/>
  <c r="N14" i="3" s="1"/>
  <c r="M94" i="3"/>
  <c r="N94" i="3" s="1"/>
  <c r="M92" i="3"/>
  <c r="N92" i="3" s="1"/>
  <c r="M34" i="3"/>
  <c r="O34" i="3" s="1"/>
  <c r="M23" i="3"/>
  <c r="O23" i="3" s="1"/>
  <c r="M90" i="3"/>
  <c r="O90" i="3" s="1"/>
  <c r="O85" i="3"/>
  <c r="M70" i="3"/>
  <c r="O70" i="3" s="1"/>
  <c r="O8" i="3"/>
  <c r="N26" i="3"/>
  <c r="N38" i="3"/>
  <c r="N32" i="3"/>
  <c r="N8" i="3"/>
  <c r="N62" i="3"/>
  <c r="O74" i="3"/>
  <c r="M88" i="3"/>
  <c r="N88" i="3" s="1"/>
  <c r="M84" i="3"/>
  <c r="M76" i="3"/>
  <c r="M72" i="3"/>
  <c r="N72" i="3" s="1"/>
  <c r="M95" i="3"/>
  <c r="O95" i="3" s="1"/>
  <c r="M91" i="3"/>
  <c r="M87" i="3"/>
  <c r="M83" i="3"/>
  <c r="N83" i="3" s="1"/>
  <c r="O80" i="3"/>
  <c r="M79" i="3"/>
  <c r="N79" i="3" s="1"/>
  <c r="M75" i="3"/>
  <c r="O75" i="3" s="1"/>
  <c r="M71" i="3"/>
  <c r="O71" i="3" s="1"/>
  <c r="N6" i="3"/>
  <c r="M47" i="3"/>
  <c r="M64" i="3"/>
  <c r="M60" i="3"/>
  <c r="O60" i="3" s="1"/>
  <c r="M52" i="3"/>
  <c r="N52" i="3" s="1"/>
  <c r="M48" i="3"/>
  <c r="M40" i="3"/>
  <c r="M36" i="3"/>
  <c r="M28" i="3"/>
  <c r="N28" i="3" s="1"/>
  <c r="M24" i="3"/>
  <c r="M16" i="3"/>
  <c r="M12" i="3"/>
  <c r="M4" i="3"/>
  <c r="O4" i="3" s="1"/>
  <c r="M11" i="3"/>
  <c r="M15" i="3"/>
  <c r="N15" i="3" s="1"/>
  <c r="M69" i="3"/>
  <c r="N69" i="3" s="1"/>
  <c r="M65" i="3"/>
  <c r="O65" i="3" s="1"/>
  <c r="M61" i="3"/>
  <c r="M57" i="3"/>
  <c r="N57" i="3" s="1"/>
  <c r="M53" i="3"/>
  <c r="O53" i="3" s="1"/>
  <c r="M49" i="3"/>
  <c r="M45" i="3"/>
  <c r="M41" i="3"/>
  <c r="N41" i="3" s="1"/>
  <c r="O38" i="3"/>
  <c r="M37" i="3"/>
  <c r="M33" i="3"/>
  <c r="M29" i="3"/>
  <c r="N29" i="3" s="1"/>
  <c r="O26" i="3"/>
  <c r="M25" i="3"/>
  <c r="M21" i="3"/>
  <c r="M17" i="3"/>
  <c r="M13" i="3"/>
  <c r="M9" i="3"/>
  <c r="O6" i="3"/>
  <c r="M5" i="3"/>
  <c r="M3" i="3"/>
  <c r="O3" i="3" s="1"/>
  <c r="R92" i="2"/>
  <c r="R43" i="2"/>
  <c r="Q4" i="2"/>
  <c r="R46" i="2"/>
  <c r="Q82" i="2"/>
  <c r="Q94" i="2"/>
  <c r="R37" i="2"/>
  <c r="R5" i="2"/>
  <c r="Q38" i="2"/>
  <c r="Q69" i="2"/>
  <c r="Q44" i="2"/>
  <c r="Q91" i="2"/>
  <c r="Q73" i="2"/>
  <c r="Q51" i="2"/>
  <c r="R18" i="2"/>
  <c r="Q92" i="2"/>
  <c r="Q37" i="2"/>
  <c r="R69" i="2"/>
  <c r="Q28" i="2"/>
  <c r="Q81" i="2"/>
  <c r="Q34" i="2"/>
  <c r="Q46" i="2"/>
  <c r="R75" i="2"/>
  <c r="Q76" i="2"/>
  <c r="R22" i="2"/>
  <c r="R82" i="2"/>
  <c r="R54" i="2"/>
  <c r="Q15" i="2"/>
  <c r="R71" i="2"/>
  <c r="Q96" i="2"/>
  <c r="R34" i="2"/>
  <c r="Q43" i="2"/>
  <c r="R73" i="2"/>
  <c r="R93" i="2"/>
  <c r="R51" i="2"/>
  <c r="R91" i="2"/>
  <c r="O96" i="3"/>
  <c r="L50" i="7"/>
  <c r="L58" i="7"/>
  <c r="N106" i="7"/>
  <c r="L88" i="7"/>
  <c r="N104" i="7"/>
  <c r="K57" i="7"/>
  <c r="O115" i="7"/>
  <c r="O107" i="7"/>
  <c r="N113" i="7"/>
  <c r="O102" i="7"/>
  <c r="N102" i="7"/>
  <c r="O112" i="7"/>
  <c r="O106" i="7"/>
  <c r="O109" i="7"/>
  <c r="N109" i="7"/>
  <c r="N100" i="7"/>
  <c r="O104" i="7"/>
  <c r="O105" i="7"/>
  <c r="N105" i="7"/>
  <c r="N101" i="7"/>
  <c r="O103" i="7"/>
  <c r="O108" i="7"/>
  <c r="N108" i="7"/>
  <c r="O111" i="7"/>
  <c r="N111" i="7"/>
  <c r="N114" i="7"/>
  <c r="O110" i="7"/>
  <c r="N110" i="7"/>
  <c r="N115" i="3"/>
  <c r="N113" i="3"/>
  <c r="O111" i="3"/>
  <c r="O107" i="3"/>
  <c r="O109" i="3"/>
  <c r="N112" i="3"/>
  <c r="O112" i="3"/>
  <c r="N106" i="3"/>
  <c r="O106" i="3"/>
  <c r="O114" i="3"/>
  <c r="N114" i="3"/>
  <c r="N104" i="3"/>
  <c r="O104" i="3"/>
  <c r="N108" i="3"/>
  <c r="O108" i="3"/>
  <c r="N101" i="3"/>
  <c r="O101" i="3"/>
  <c r="N102" i="3"/>
  <c r="O102" i="3"/>
  <c r="N110" i="3"/>
  <c r="O110" i="3"/>
  <c r="L97" i="7"/>
  <c r="K18" i="7"/>
  <c r="N10" i="3"/>
  <c r="O77" i="3"/>
  <c r="O59" i="3"/>
  <c r="O14" i="3"/>
  <c r="O30" i="3"/>
  <c r="N97" i="3"/>
  <c r="O22" i="3"/>
  <c r="N46" i="3"/>
  <c r="N27" i="3"/>
  <c r="N43" i="3"/>
  <c r="N70" i="3"/>
  <c r="N66" i="3"/>
  <c r="O93" i="3"/>
  <c r="O27" i="3"/>
  <c r="N39" i="3"/>
  <c r="O54" i="3"/>
  <c r="O55" i="3"/>
  <c r="O58" i="3"/>
  <c r="N31" i="3"/>
  <c r="N75" i="3"/>
  <c r="O72" i="3"/>
  <c r="O76" i="3"/>
  <c r="N87" i="3"/>
  <c r="O87" i="3"/>
  <c r="N91" i="3"/>
  <c r="O91" i="3"/>
  <c r="O84" i="3"/>
  <c r="N71" i="3"/>
  <c r="N12" i="3"/>
  <c r="O12" i="3"/>
  <c r="O33" i="3"/>
  <c r="O17" i="3"/>
  <c r="O61" i="3"/>
  <c r="O64" i="3"/>
  <c r="N64" i="3"/>
  <c r="N5" i="3"/>
  <c r="O5" i="3"/>
  <c r="O28" i="3"/>
  <c r="O36" i="3"/>
  <c r="N36" i="3"/>
  <c r="N49" i="3"/>
  <c r="N47" i="3"/>
  <c r="O47" i="3"/>
  <c r="O11" i="3"/>
  <c r="N11" i="3"/>
  <c r="N53" i="3"/>
  <c r="R42" i="2" l="1"/>
  <c r="R3" i="2"/>
  <c r="O73" i="3"/>
  <c r="N81" i="3"/>
  <c r="O69" i="3"/>
  <c r="N24" i="3"/>
  <c r="O37" i="3"/>
  <c r="O57" i="3"/>
  <c r="N95" i="3"/>
  <c r="O83" i="3"/>
  <c r="O67" i="3"/>
  <c r="O42" i="3"/>
  <c r="N7" i="3"/>
  <c r="N21" i="3"/>
  <c r="N45" i="3"/>
  <c r="O40" i="3"/>
  <c r="N76" i="3"/>
  <c r="O20" i="3"/>
  <c r="N56" i="3"/>
  <c r="N77" i="3"/>
  <c r="N13" i="3"/>
  <c r="O9" i="3"/>
  <c r="N65" i="3"/>
  <c r="N35" i="3"/>
  <c r="N4" i="3"/>
  <c r="O41" i="3"/>
  <c r="O16" i="3"/>
  <c r="N60" i="3"/>
  <c r="O94" i="3"/>
  <c r="N18" i="3"/>
  <c r="N90" i="3"/>
  <c r="O92" i="3"/>
  <c r="N51" i="3"/>
  <c r="O25" i="3"/>
  <c r="O48" i="3"/>
  <c r="N84" i="3"/>
  <c r="O44" i="3"/>
  <c r="N82" i="3"/>
  <c r="N96" i="3"/>
  <c r="L72" i="7"/>
  <c r="K95" i="7"/>
  <c r="K17" i="7"/>
  <c r="L10" i="7"/>
  <c r="K85" i="7"/>
  <c r="K65" i="7"/>
  <c r="L12" i="7"/>
  <c r="L24" i="7"/>
  <c r="L38" i="7"/>
  <c r="L83" i="7"/>
  <c r="K41" i="7"/>
  <c r="K33" i="7"/>
  <c r="L61" i="7"/>
  <c r="K29" i="7"/>
  <c r="K45" i="7"/>
  <c r="K16" i="7"/>
  <c r="L25" i="7"/>
  <c r="K19" i="7"/>
  <c r="L49" i="7"/>
  <c r="K70" i="7"/>
  <c r="L35" i="7"/>
  <c r="L17" i="7"/>
  <c r="L84" i="7"/>
  <c r="L69" i="7"/>
  <c r="L30" i="7"/>
  <c r="K77" i="7"/>
  <c r="K6" i="7"/>
  <c r="L32" i="7"/>
  <c r="K39" i="7"/>
  <c r="L87" i="7"/>
  <c r="K75" i="7"/>
  <c r="K49" i="7"/>
  <c r="K81" i="7"/>
  <c r="K42" i="7"/>
  <c r="K89" i="7"/>
  <c r="L16" i="7"/>
  <c r="K31" i="7"/>
  <c r="K59" i="7"/>
  <c r="K66" i="7"/>
  <c r="K60" i="7"/>
  <c r="L41" i="7"/>
  <c r="L7" i="7"/>
  <c r="L4" i="7"/>
  <c r="L45" i="7"/>
  <c r="K32" i="7"/>
  <c r="K72" i="7"/>
  <c r="L18" i="7"/>
  <c r="K14" i="7"/>
  <c r="K51" i="7"/>
  <c r="L62" i="7"/>
  <c r="L71" i="7"/>
  <c r="K13" i="7"/>
  <c r="K23" i="7"/>
  <c r="K63" i="7"/>
  <c r="L3" i="7"/>
  <c r="K12" i="7"/>
  <c r="K53" i="7"/>
  <c r="K80" i="7"/>
  <c r="K79" i="7"/>
  <c r="L20" i="7"/>
  <c r="L8" i="7"/>
  <c r="K22" i="7"/>
  <c r="K40" i="7"/>
  <c r="K54" i="7"/>
  <c r="L73" i="7"/>
  <c r="K91" i="7"/>
  <c r="K21" i="7"/>
  <c r="K55" i="7"/>
  <c r="L28" i="7"/>
  <c r="K36" i="7"/>
  <c r="K47" i="7"/>
  <c r="K15" i="7"/>
  <c r="K28" i="7"/>
  <c r="L79" i="7"/>
  <c r="K3" i="7"/>
  <c r="L13" i="7"/>
  <c r="L19" i="7"/>
  <c r="L39" i="7"/>
  <c r="L68" i="7"/>
  <c r="L51" i="7"/>
  <c r="L44" i="7"/>
  <c r="L23" i="7"/>
  <c r="L90" i="7"/>
  <c r="L55" i="7"/>
  <c r="L52" i="7"/>
  <c r="L92" i="7"/>
  <c r="L75" i="7"/>
  <c r="K37" i="7"/>
  <c r="L26" i="7"/>
  <c r="L34" i="7"/>
  <c r="L36" i="7"/>
  <c r="L46" i="7"/>
  <c r="L27" i="7"/>
  <c r="L74" i="7"/>
  <c r="L15" i="7"/>
  <c r="K78" i="7"/>
  <c r="K67" i="7"/>
  <c r="L48" i="7"/>
  <c r="K93" i="7"/>
  <c r="L82" i="7"/>
  <c r="L11" i="7"/>
  <c r="L96" i="7"/>
  <c r="L22" i="7"/>
  <c r="K24" i="7"/>
  <c r="K73" i="7"/>
  <c r="K61" i="7"/>
  <c r="L60" i="7"/>
  <c r="L40" i="7"/>
  <c r="L5" i="7"/>
  <c r="K71" i="7"/>
  <c r="R13" i="2"/>
  <c r="R11" i="2"/>
  <c r="AC18" i="5"/>
  <c r="AC14" i="5"/>
  <c r="AB6" i="5"/>
  <c r="AJ4" i="5"/>
  <c r="AJ15" i="5"/>
  <c r="AJ11" i="5"/>
  <c r="AJ7" i="5"/>
  <c r="AB17" i="5"/>
  <c r="AC13" i="5"/>
  <c r="AB9" i="5"/>
  <c r="AB5" i="5"/>
  <c r="AB12" i="5"/>
  <c r="AC15" i="5"/>
  <c r="AB11" i="5"/>
  <c r="AB7" i="5"/>
  <c r="AB4" i="5"/>
  <c r="AJ16" i="5"/>
  <c r="AJ12" i="5"/>
  <c r="AJ8" i="5"/>
  <c r="AJ5" i="5"/>
  <c r="AB18" i="5"/>
  <c r="AI14" i="5"/>
  <c r="AJ18" i="5"/>
  <c r="AJ14" i="5"/>
  <c r="AC3" i="5"/>
  <c r="AB14" i="5"/>
  <c r="AC5" i="5"/>
  <c r="AI16" i="5"/>
  <c r="AI12" i="5"/>
  <c r="AI8" i="5"/>
  <c r="AI4" i="5"/>
  <c r="AB16" i="5"/>
  <c r="AB8" i="5"/>
  <c r="AB15" i="5"/>
  <c r="AB13" i="5"/>
  <c r="AC6" i="5"/>
  <c r="AC4" i="5"/>
  <c r="AI18" i="5"/>
  <c r="AI10" i="5"/>
  <c r="AJ10" i="5"/>
  <c r="AI3" i="5"/>
  <c r="AI15" i="5"/>
  <c r="AI11" i="5"/>
  <c r="AI7" i="5"/>
  <c r="AJ3" i="5"/>
  <c r="AC11" i="5"/>
  <c r="AC7" i="5"/>
  <c r="AB10" i="5"/>
  <c r="AC10" i="5"/>
  <c r="AI6" i="5"/>
  <c r="AJ6" i="5"/>
  <c r="AB3" i="5"/>
  <c r="AC17" i="5"/>
  <c r="AC12" i="5"/>
  <c r="AC9" i="5"/>
  <c r="AI17" i="5"/>
  <c r="AI13" i="5"/>
  <c r="AI9" i="5"/>
  <c r="AI5" i="5"/>
  <c r="AJ17" i="5"/>
  <c r="AJ13" i="5"/>
  <c r="AJ9" i="5"/>
  <c r="Q27" i="2"/>
  <c r="Q80" i="2"/>
  <c r="R10" i="2"/>
  <c r="Q84" i="2"/>
  <c r="O50" i="3"/>
  <c r="R88" i="2"/>
  <c r="Q72" i="2"/>
  <c r="Q64" i="2"/>
  <c r="R57" i="2"/>
  <c r="Q49" i="2"/>
  <c r="Q41" i="2"/>
  <c r="R33" i="2"/>
  <c r="Q25" i="2"/>
  <c r="Q17" i="2"/>
  <c r="Q9" i="2"/>
  <c r="Q97" i="2"/>
  <c r="R59" i="2"/>
  <c r="R90" i="2"/>
  <c r="R79" i="2"/>
  <c r="R80" i="2"/>
  <c r="R49" i="2"/>
  <c r="Q83" i="2"/>
  <c r="Q95" i="2"/>
  <c r="Q48" i="2"/>
  <c r="Q40" i="2"/>
  <c r="Q32" i="2"/>
  <c r="Q24" i="2"/>
  <c r="Q16" i="2"/>
  <c r="R8" i="2"/>
  <c r="R25" i="2"/>
  <c r="R72" i="2"/>
  <c r="R94" i="2"/>
  <c r="Q78" i="2"/>
  <c r="Q70" i="2"/>
  <c r="R55" i="2"/>
  <c r="R39" i="2"/>
  <c r="R31" i="2"/>
  <c r="Q23" i="2"/>
  <c r="R15" i="2"/>
  <c r="Q7" i="2"/>
  <c r="Q29" i="2"/>
  <c r="Q12" i="2"/>
  <c r="Q77" i="2"/>
  <c r="Q57" i="2"/>
  <c r="R9" i="2"/>
  <c r="R64" i="2"/>
  <c r="R41" i="2"/>
  <c r="R86" i="2"/>
  <c r="Q74" i="2"/>
  <c r="Q45" i="2"/>
  <c r="Q20" i="2"/>
  <c r="AC16" i="5"/>
  <c r="AC8" i="5"/>
  <c r="N48" i="3"/>
  <c r="O15" i="3"/>
  <c r="O78" i="3"/>
  <c r="N34" i="3"/>
  <c r="O89" i="3"/>
  <c r="O86" i="3"/>
  <c r="O45" i="3"/>
  <c r="O21" i="3"/>
  <c r="O88" i="3"/>
  <c r="O79" i="3"/>
  <c r="N23" i="3"/>
  <c r="O19" i="3"/>
  <c r="N25" i="3"/>
  <c r="O52" i="3"/>
  <c r="O13" i="3"/>
  <c r="N40" i="3"/>
  <c r="N3" i="3"/>
  <c r="N63" i="3"/>
  <c r="Q65" i="2"/>
  <c r="R32" i="2"/>
  <c r="R63" i="2"/>
  <c r="R16" i="2"/>
  <c r="R23" i="2"/>
  <c r="Q61" i="2"/>
  <c r="R30" i="2"/>
  <c r="R21" i="2"/>
  <c r="Q85" i="2"/>
  <c r="R7" i="2"/>
  <c r="R53" i="2"/>
  <c r="R58" i="2"/>
  <c r="R48" i="2"/>
  <c r="Q47" i="2"/>
  <c r="R89" i="2"/>
  <c r="Q52" i="2"/>
  <c r="R95" i="2"/>
  <c r="R40" i="2"/>
  <c r="Q66" i="2"/>
  <c r="R78" i="2"/>
  <c r="R87" i="2"/>
  <c r="Q6" i="2"/>
  <c r="Q31" i="2"/>
  <c r="R50" i="2"/>
  <c r="R70" i="2"/>
  <c r="R67" i="2"/>
</calcChain>
</file>

<file path=xl/sharedStrings.xml><?xml version="1.0" encoding="utf-8"?>
<sst xmlns="http://schemas.openxmlformats.org/spreadsheetml/2006/main" count="5541" uniqueCount="192">
  <si>
    <t>VARIABLE</t>
  </si>
  <si>
    <t>[FreeMemory]</t>
  </si>
  <si>
    <t>RMSE</t>
  </si>
  <si>
    <t>MAE</t>
  </si>
  <si>
    <t>MAPE</t>
  </si>
  <si>
    <t>SWstatistic</t>
  </si>
  <si>
    <t>TRAINTIME</t>
  </si>
  <si>
    <t>[UsedMemory]</t>
  </si>
  <si>
    <t>[FreeDisk]</t>
  </si>
  <si>
    <t>[UsedDisk]</t>
  </si>
  <si>
    <t>[Diskread/s]</t>
  </si>
  <si>
    <t>[Diskwrite/s]</t>
  </si>
  <si>
    <t>[NetBytesIn]</t>
  </si>
  <si>
    <t>[NetBytesOut]</t>
  </si>
  <si>
    <t>[NetPacketsIn]</t>
  </si>
  <si>
    <t>[NetPacketsOut]</t>
  </si>
  <si>
    <t>[Rxpackets]</t>
  </si>
  <si>
    <t>[Txpackets]</t>
  </si>
  <si>
    <t>[CPUpercent]</t>
  </si>
  <si>
    <t>[MemoryUsedpercent]</t>
  </si>
  <si>
    <t>[DiskUsedpercent]</t>
  </si>
  <si>
    <t>[Uptime]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</si>
  <si>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</si>
  <si>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</si>
  <si>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</si>
  <si>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</si>
  <si>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</si>
  <si>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</si>
  <si>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</si>
  <si>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</si>
  <si>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</si>
  <si>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</si>
  <si>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</si>
  <si>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</si>
  <si>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</si>
  <si>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RUN</t>
  </si>
  <si>
    <t>AVG</t>
  </si>
  <si>
    <t>STD</t>
  </si>
  <si>
    <t>LI</t>
  </si>
  <si>
    <t>LS</t>
  </si>
  <si>
    <t>T-STUDENT</t>
  </si>
  <si>
    <t>K6-$L$3*N6/RAIZ($J$5)</t>
  </si>
  <si>
    <t>JOSE MARIA CHULDE</t>
  </si>
  <si>
    <t>SW statistic</t>
  </si>
  <si>
    <t>TRAIN TIME</t>
  </si>
  <si>
    <t>[Used Memory]</t>
  </si>
  <si>
    <t>[Free Disk]</t>
  </si>
  <si>
    <t>[Used Disk]</t>
  </si>
  <si>
    <t>[Disk read/s]</t>
  </si>
  <si>
    <t>[Disk write/s]</t>
  </si>
  <si>
    <t>[NetBytes In]</t>
  </si>
  <si>
    <t>[NetBytes Out]</t>
  </si>
  <si>
    <t>[NetPackets In]</t>
  </si>
  <si>
    <t>[NetPackets Out]</t>
  </si>
  <si>
    <t>[Rx packets]</t>
  </si>
  <si>
    <t>[Tx packets]</t>
  </si>
  <si>
    <t>[CPU percent]</t>
  </si>
  <si>
    <t>[Memory Used percent]</t>
  </si>
  <si>
    <t>[Disk Used percent]</t>
  </si>
  <si>
    <t>BI-GRU</t>
  </si>
  <si>
    <t>LSTM</t>
  </si>
  <si>
    <t xml:space="preserve">2,4059998989105225 </t>
  </si>
  <si>
    <t xml:space="preserve">0,3930000066757202 </t>
  </si>
  <si>
    <t xml:space="preserve">2,5250000953674316 </t>
  </si>
  <si>
    <t xml:space="preserve">0,3619999885559082 </t>
  </si>
  <si>
    <t xml:space="preserve"> 2,4059998989105225 </t>
  </si>
  <si>
    <t xml:space="preserve"> 0,3930000066757202 </t>
  </si>
  <si>
    <t xml:space="preserve"> 0,3619999885559082 </t>
  </si>
  <si>
    <t xml:space="preserve">66,03500366210938 </t>
  </si>
  <si>
    <t xml:space="preserve">10,437999725341797 </t>
  </si>
  <si>
    <t xml:space="preserve">8,256999969482422 </t>
  </si>
  <si>
    <t xml:space="preserve">10,62600040435791 </t>
  </si>
  <si>
    <t xml:space="preserve">0,9379505928869679 </t>
  </si>
  <si>
    <t xml:space="preserve">0,9452397806073071 </t>
  </si>
  <si>
    <t xml:space="preserve">0,9318907568459709 </t>
  </si>
  <si>
    <t xml:space="preserve">1,4049999713897705 </t>
  </si>
  <si>
    <t xml:space="preserve">1,4930000305175781 </t>
  </si>
  <si>
    <t xml:space="preserve">0,11900000274181366 </t>
  </si>
  <si>
    <t xml:space="preserve">3,385999917984009 </t>
  </si>
  <si>
    <t xml:space="preserve"> 1,4049999713897705 </t>
  </si>
  <si>
    <t xml:space="preserve"> 1,4930000305175781 </t>
  </si>
  <si>
    <t xml:space="preserve"> 3,385999917984009 </t>
  </si>
  <si>
    <t xml:space="preserve">31,148000717163086 </t>
  </si>
  <si>
    <t xml:space="preserve">33,14099884033203 </t>
  </si>
  <si>
    <t xml:space="preserve">0,12099999934434891 </t>
  </si>
  <si>
    <t xml:space="preserve">70,81900024414062 </t>
  </si>
  <si>
    <t xml:space="preserve">0,9473661607844914 </t>
  </si>
  <si>
    <t xml:space="preserve">0,9471515912416472 </t>
  </si>
  <si>
    <t xml:space="preserve">0,9507861364826172 </t>
  </si>
  <si>
    <t xml:space="preserve">0,9341976603471511 </t>
  </si>
  <si>
    <t>[Free Memory]</t>
  </si>
  <si>
    <t xml:space="preserve">1,7699999809265137 </t>
  </si>
  <si>
    <t xml:space="preserve">1,6339999437332153 </t>
  </si>
  <si>
    <t xml:space="preserve"> 1,7699999809265137 </t>
  </si>
  <si>
    <t xml:space="preserve"> 1,6339999437332153 </t>
  </si>
  <si>
    <t xml:space="preserve">2,4089999198913574 </t>
  </si>
  <si>
    <t xml:space="preserve">1,3389999866485596 </t>
  </si>
  <si>
    <t xml:space="preserve">2,2660000324249268 </t>
  </si>
  <si>
    <t xml:space="preserve">0,9496617517919416 </t>
  </si>
  <si>
    <t xml:space="preserve">0,9495176400287718 </t>
  </si>
  <si>
    <t xml:space="preserve">0,8569999933242798 </t>
  </si>
  <si>
    <t xml:space="preserve">1,5740000009536743 </t>
  </si>
  <si>
    <t xml:space="preserve">4,0370001792907715 </t>
  </si>
  <si>
    <t xml:space="preserve"> 0,8569999933242798 </t>
  </si>
  <si>
    <t xml:space="preserve"> 1,5740000009536743 </t>
  </si>
  <si>
    <t xml:space="preserve"> 4,0370001792907715 </t>
  </si>
  <si>
    <t xml:space="preserve">1,812000036239624 </t>
  </si>
  <si>
    <t xml:space="preserve">3,2660000324249268 </t>
  </si>
  <si>
    <t xml:space="preserve">8,291999816894531 </t>
  </si>
  <si>
    <t xml:space="preserve">0,9203657152104562 </t>
  </si>
  <si>
    <t xml:space="preserve">0,9448797758561803 </t>
  </si>
  <si>
    <t xml:space="preserve">0,9418800763103666 </t>
  </si>
  <si>
    <t xml:space="preserve">0,9487723786438514 </t>
  </si>
  <si>
    <t xml:space="preserve">188,33799743652344 </t>
  </si>
  <si>
    <t xml:space="preserve">333,6969909667969 </t>
  </si>
  <si>
    <t xml:space="preserve"> 188,33799743652344 </t>
  </si>
  <si>
    <t xml:space="preserve"> 333,6969909667969 </t>
  </si>
  <si>
    <t xml:space="preserve">494,35101318359375 </t>
  </si>
  <si>
    <t xml:space="preserve">0,9395815470737285 </t>
  </si>
  <si>
    <t xml:space="preserve">0,9466705911265328 </t>
  </si>
  <si>
    <t xml:space="preserve">4,329999923706055 </t>
  </si>
  <si>
    <t xml:space="preserve">5,556000232696533 </t>
  </si>
  <si>
    <t xml:space="preserve">8,899999618530273 </t>
  </si>
  <si>
    <t xml:space="preserve"> 4,329999923706055 </t>
  </si>
  <si>
    <t xml:space="preserve"> 5,556000232696533 </t>
  </si>
  <si>
    <t xml:space="preserve"> 8,899999618530273 </t>
  </si>
  <si>
    <t xml:space="preserve">28,600000381469727 </t>
  </si>
  <si>
    <t xml:space="preserve">59,25299835205078 </t>
  </si>
  <si>
    <t xml:space="preserve">0,9389237534976121 </t>
  </si>
  <si>
    <t xml:space="preserve">0,9444913657927104 </t>
  </si>
  <si>
    <t xml:space="preserve">0,9431292250539003 </t>
  </si>
  <si>
    <t xml:space="preserve">1,8899999856948853 </t>
  </si>
  <si>
    <t xml:space="preserve">10,807999610900879 </t>
  </si>
  <si>
    <t xml:space="preserve">9,588000297546387 </t>
  </si>
  <si>
    <t xml:space="preserve"> 1,8899999856948853 </t>
  </si>
  <si>
    <t xml:space="preserve"> 10,807999610900879 </t>
  </si>
  <si>
    <t xml:space="preserve"> 9,588000297546387 </t>
  </si>
  <si>
    <t xml:space="preserve">0,10499999672174454 </t>
  </si>
  <si>
    <t xml:space="preserve">0,6000000238418579 </t>
  </si>
  <si>
    <t xml:space="preserve">0,5320000052452087 </t>
  </si>
  <si>
    <t xml:space="preserve">0,9428639395082826 </t>
  </si>
  <si>
    <t xml:space="preserve">0,9459991797250163 </t>
  </si>
  <si>
    <t xml:space="preserve">3,0399999618530273 </t>
  </si>
  <si>
    <t xml:space="preserve">43,143001556396484 </t>
  </si>
  <si>
    <t xml:space="preserve">49,92900085449219 </t>
  </si>
  <si>
    <t xml:space="preserve"> 3,0399999618530273 </t>
  </si>
  <si>
    <t xml:space="preserve"> 43,143001556396484 </t>
  </si>
  <si>
    <t xml:space="preserve"> 49,92900085449219 </t>
  </si>
  <si>
    <t xml:space="preserve">9,347000122070312 </t>
  </si>
  <si>
    <t xml:space="preserve">137,51600646972656 </t>
  </si>
  <si>
    <t xml:space="preserve">153,39300537109375 </t>
  </si>
  <si>
    <t xml:space="preserve">0,9699785682242571 </t>
  </si>
  <si>
    <t xml:space="preserve">0,9187784592701541 </t>
  </si>
  <si>
    <t xml:space="preserve">0,9106687267495305 </t>
  </si>
  <si>
    <t xml:space="preserve">17,410999298095703 </t>
  </si>
  <si>
    <t xml:space="preserve">17,26300048828125 </t>
  </si>
  <si>
    <t xml:space="preserve">43,41899871826172 </t>
  </si>
  <si>
    <t xml:space="preserve"> 17,410999298095703 </t>
  </si>
  <si>
    <t xml:space="preserve"> 17,26300048828125 </t>
  </si>
  <si>
    <t xml:space="preserve"> 43,41899871826172 </t>
  </si>
  <si>
    <t xml:space="preserve">31,610000610351562 </t>
  </si>
  <si>
    <t xml:space="preserve">31,385000228881836 </t>
  </si>
  <si>
    <t xml:space="preserve">74,37699890136719 </t>
  </si>
  <si>
    <t xml:space="preserve">0,9471275619756292 </t>
  </si>
  <si>
    <t xml:space="preserve">0,9473606794912564 </t>
  </si>
  <si>
    <t xml:space="preserve">0,9327402577169044 </t>
  </si>
  <si>
    <t xml:space="preserve">0,5490000247955322 </t>
  </si>
  <si>
    <t xml:space="preserve">1,149999976158142 </t>
  </si>
  <si>
    <t xml:space="preserve"> 0,5490000247955322 </t>
  </si>
  <si>
    <t xml:space="preserve"> 1,149999976158142 </t>
  </si>
  <si>
    <t xml:space="preserve"> 2,5250000953674316 </t>
  </si>
  <si>
    <t xml:space="preserve">1,8459999561309814 </t>
  </si>
  <si>
    <t xml:space="preserve">3,7990000247955322 </t>
  </si>
  <si>
    <t xml:space="preserve">0,9542541080877712 </t>
  </si>
  <si>
    <t xml:space="preserve">0,9253486658917733 </t>
  </si>
  <si>
    <t xml:space="preserve"> 0,11900000274181366 </t>
  </si>
  <si>
    <t xml:space="preserve">0,061000000685453415 </t>
  </si>
  <si>
    <t xml:space="preserve">0,9531641304611205 </t>
  </si>
  <si>
    <t xml:space="preserve">0,9516377220517367 </t>
  </si>
  <si>
    <t>ARIMA</t>
  </si>
  <si>
    <t>MIN</t>
  </si>
  <si>
    <t>RATIO LSTM</t>
  </si>
  <si>
    <t>RATIO ARIMA</t>
  </si>
  <si>
    <t>BIGRU - ARIMA</t>
  </si>
  <si>
    <t>ERROR STD</t>
  </si>
  <si>
    <t>BIGRU - LSTM</t>
  </si>
  <si>
    <t>N</t>
  </si>
  <si>
    <t>O</t>
  </si>
  <si>
    <t>P</t>
  </si>
  <si>
    <t>RPAI ARIMA</t>
  </si>
  <si>
    <t>RPAI LSTM</t>
  </si>
  <si>
    <t>LSTM-ARIMA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</si>
</sst>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3"/>
      <color theme="3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3" fillId="21" borderId="1" applyNumberFormat="0" applyAlignment="0" applyProtection="0"/>
    <xf numFmtId="0" fontId="4" fillId="22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9" fillId="29" borderId="1" applyNumberFormat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" fillId="32" borderId="5" applyNumberFormat="0" applyFont="0" applyAlignment="0" applyProtection="0"/>
    <xf numFmtId="0" fontId="12" fillId="21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7" fillId="0" borderId="8" applyNumberFormat="0" applyFill="0" applyAlignment="0" applyProtection="0"/>
    <xf numFmtId="0" fontId="17" fillId="0" borderId="9" applyNumberFormat="0" applyFill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0" borderId="0" xfId="0" quotePrefix="1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164" fontId="0" fillId="33" borderId="0" xfId="0" applyNumberFormat="1" applyFill="1"/>
    <xf numFmtId="164" fontId="0" fillId="0" borderId="0" xfId="0" quotePrefix="1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35" borderId="0" xfId="0" applyFill="1"/>
    <xf numFmtId="164" fontId="0" fillId="35" borderId="0" xfId="0" applyNumberFormat="1" applyFill="1"/>
    <xf numFmtId="0" fontId="0" fillId="36" borderId="0" xfId="0" applyFill="1"/>
    <xf numFmtId="2" fontId="0" fillId="0" borderId="0" xfId="0" applyNumberFormat="1"/>
    <xf numFmtId="164" fontId="19" fillId="0" borderId="11" xfId="0" applyNumberFormat="1" applyFont="1" applyBorder="1"/>
    <xf numFmtId="164" fontId="19" fillId="0" borderId="12" xfId="0" applyNumberFormat="1" applyFont="1" applyBorder="1"/>
    <xf numFmtId="165" fontId="0" fillId="0" borderId="13" xfId="0" applyNumberFormat="1" applyBorder="1"/>
    <xf numFmtId="165" fontId="0" fillId="0" borderId="14" xfId="0" applyNumberFormat="1" applyBorder="1"/>
    <xf numFmtId="164" fontId="19" fillId="33" borderId="10" xfId="0" applyNumberFormat="1" applyFont="1" applyFill="1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INTERVALOS!$C$2</c:f>
              <c:strCache>
                <c:ptCount val="1"/>
                <c:pt idx="0">
                  <c:v>AVG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strRef>
              <c:f>INTERVALOS!$A$3:$A$18</c:f>
              <c:strCache>
                <c:ptCount val="16"/>
                <c:pt idx="0">
                  <c:v>[FreeMemory]</c:v>
                </c:pt>
                <c:pt idx="1">
                  <c:v>[UsedMemory]</c:v>
                </c:pt>
                <c:pt idx="2">
                  <c:v>[FreeDisk]</c:v>
                </c:pt>
                <c:pt idx="3">
                  <c:v>[UsedDisk]</c:v>
                </c:pt>
                <c:pt idx="4">
                  <c:v>[Diskread/s]</c:v>
                </c:pt>
                <c:pt idx="5">
                  <c:v>[Diskwrite/s]</c:v>
                </c:pt>
                <c:pt idx="6">
                  <c:v>[NetBytesIn]</c:v>
                </c:pt>
                <c:pt idx="7">
                  <c:v>[NetBytesOut]</c:v>
                </c:pt>
                <c:pt idx="8">
                  <c:v>[NetPacketsIn]</c:v>
                </c:pt>
                <c:pt idx="9">
                  <c:v>[NetPacketsOut]</c:v>
                </c:pt>
                <c:pt idx="10">
                  <c:v>[Rxpackets]</c:v>
                </c:pt>
                <c:pt idx="11">
                  <c:v>[Txpackets]</c:v>
                </c:pt>
                <c:pt idx="12">
                  <c:v>[CPUpercent]</c:v>
                </c:pt>
                <c:pt idx="13">
                  <c:v>[MemoryUsedpercent]</c:v>
                </c:pt>
                <c:pt idx="14">
                  <c:v>[DiskUsedpercent]</c:v>
                </c:pt>
                <c:pt idx="15">
                  <c:v>[Uptime]</c:v>
                </c:pt>
              </c:strCache>
            </c:strRef>
          </c:cat>
          <c:val>
            <c:numRef>
              <c:f>INTERVALOS!$C$3:$C$18</c:f>
              <c:numCache>
                <c:formatCode>General</c:formatCode>
                <c:ptCount val="16"/>
                <c:pt idx="0">
                  <c:v>9.6299999999999997E-2</c:v>
                </c:pt>
                <c:pt idx="1">
                  <c:v>9.6500000000000002E-2</c:v>
                </c:pt>
                <c:pt idx="2">
                  <c:v>6.3500000000000001E-2</c:v>
                </c:pt>
                <c:pt idx="3">
                  <c:v>6.1499999999999999E-2</c:v>
                </c:pt>
                <c:pt idx="4">
                  <c:v>669.69069999999999</c:v>
                </c:pt>
                <c:pt idx="5">
                  <c:v>11.665100000000001</c:v>
                </c:pt>
                <c:pt idx="6">
                  <c:v>0.61040000000000005</c:v>
                </c:pt>
                <c:pt idx="7">
                  <c:v>0.61040000000000005</c:v>
                </c:pt>
                <c:pt idx="8">
                  <c:v>0.61040000000000005</c:v>
                </c:pt>
                <c:pt idx="9">
                  <c:v>0.61109999999999998</c:v>
                </c:pt>
                <c:pt idx="10">
                  <c:v>1.6600999999999999</c:v>
                </c:pt>
                <c:pt idx="11">
                  <c:v>1.6588000000000001</c:v>
                </c:pt>
                <c:pt idx="12">
                  <c:v>2.4171</c:v>
                </c:pt>
                <c:pt idx="13">
                  <c:v>1.1967000000000001</c:v>
                </c:pt>
                <c:pt idx="14">
                  <c:v>3.8399999999999997E-2</c:v>
                </c:pt>
                <c:pt idx="15">
                  <c:v>1.3899999999999999E-2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D-7A4C-AA8F-D5EE9AF1C4AB}"/>
            </c:ext>
          </c:extLst>
        </c:ser>
        <c:ser>
          <c:idx val="1"/>
          <c:order val="1"/>
          <c:tx>
            <c:strRef>
              <c:f>INTERVALOS!$D$2</c:f>
              <c:strCache>
                <c:ptCount val="1"/>
                <c:pt idx="0">
                  <c:v>LI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strRef>
              <c:f>INTERVALOS!$A$3:$A$18</c:f>
              <c:strCache>
                <c:ptCount val="16"/>
                <c:pt idx="0">
                  <c:v>[FreeMemory]</c:v>
                </c:pt>
                <c:pt idx="1">
                  <c:v>[UsedMemory]</c:v>
                </c:pt>
                <c:pt idx="2">
                  <c:v>[FreeDisk]</c:v>
                </c:pt>
                <c:pt idx="3">
                  <c:v>[UsedDisk]</c:v>
                </c:pt>
                <c:pt idx="4">
                  <c:v>[Diskread/s]</c:v>
                </c:pt>
                <c:pt idx="5">
                  <c:v>[Diskwrite/s]</c:v>
                </c:pt>
                <c:pt idx="6">
                  <c:v>[NetBytesIn]</c:v>
                </c:pt>
                <c:pt idx="7">
                  <c:v>[NetBytesOut]</c:v>
                </c:pt>
                <c:pt idx="8">
                  <c:v>[NetPacketsIn]</c:v>
                </c:pt>
                <c:pt idx="9">
                  <c:v>[NetPacketsOut]</c:v>
                </c:pt>
                <c:pt idx="10">
                  <c:v>[Rxpackets]</c:v>
                </c:pt>
                <c:pt idx="11">
                  <c:v>[Txpackets]</c:v>
                </c:pt>
                <c:pt idx="12">
                  <c:v>[CPUpercent]</c:v>
                </c:pt>
                <c:pt idx="13">
                  <c:v>[MemoryUsedpercent]</c:v>
                </c:pt>
                <c:pt idx="14">
                  <c:v>[DiskUsedpercent]</c:v>
                </c:pt>
                <c:pt idx="15">
                  <c:v>[Uptime]</c:v>
                </c:pt>
              </c:strCache>
            </c:strRef>
          </c:cat>
          <c:val>
            <c:numRef>
              <c:f>INTERVALOS!$D$3:$D$18</c:f>
              <c:numCache>
                <c:formatCode>0.0000</c:formatCode>
                <c:ptCount val="16"/>
                <c:pt idx="0">
                  <c:v>9.3705218263851614E-2</c:v>
                </c:pt>
                <c:pt idx="1">
                  <c:v>9.3679863652495352E-2</c:v>
                </c:pt>
                <c:pt idx="2">
                  <c:v>6.0695683995349525E-2</c:v>
                </c:pt>
                <c:pt idx="3">
                  <c:v>5.7407113472888363E-2</c:v>
                </c:pt>
                <c:pt idx="4">
                  <c:v>668.76085679624316</c:v>
                </c:pt>
                <c:pt idx="5">
                  <c:v>11.567091237478206</c:v>
                </c:pt>
                <c:pt idx="6">
                  <c:v>0.60914901487528583</c:v>
                </c:pt>
                <c:pt idx="7">
                  <c:v>0.60899831980030017</c:v>
                </c:pt>
                <c:pt idx="8">
                  <c:v>0.60896696067194234</c:v>
                </c:pt>
                <c:pt idx="9">
                  <c:v>0.60954353738804379</c:v>
                </c:pt>
                <c:pt idx="10">
                  <c:v>1.6569878870146917</c:v>
                </c:pt>
                <c:pt idx="11">
                  <c:v>1.6559702184192617</c:v>
                </c:pt>
                <c:pt idx="12">
                  <c:v>2.4113916252303276</c:v>
                </c:pt>
                <c:pt idx="13">
                  <c:v>1.147294957848598</c:v>
                </c:pt>
                <c:pt idx="14">
                  <c:v>3.6751469908529073E-2</c:v>
                </c:pt>
                <c:pt idx="15">
                  <c:v>1.3319115490047564E-2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D-7A4C-AA8F-D5EE9AF1C4AB}"/>
            </c:ext>
          </c:extLst>
        </c:ser>
        <c:ser>
          <c:idx val="2"/>
          <c:order val="2"/>
          <c:tx>
            <c:strRef>
              <c:f>INTERVALOS!$E$2</c:f>
              <c:strCache>
                <c:ptCount val="1"/>
                <c:pt idx="0">
                  <c:v>LS</c:v>
                </c:pt>
              </c:strCache>
            </c:strRef>
          </c:tx>
          <c:spPr>
            <a:ln w="38100">
              <a:noFill/>
            </a:ln>
          </c:spPr>
          <c:marker>
            <c:symbol val="dot"/>
            <c:size val="3"/>
            <c:spPr>
              <a:solidFill>
                <a:schemeClr val="accent6"/>
              </a:solidFill>
              <a:ln w="25400">
                <a:solidFill>
                  <a:schemeClr val="accent3">
                    <a:alpha val="99000"/>
                  </a:schemeClr>
                </a:solidFill>
              </a:ln>
              <a:effectLst/>
            </c:spPr>
          </c:marker>
          <c:cat>
            <c:strRef>
              <c:f>INTERVALOS!$A$3:$A$18</c:f>
              <c:strCache>
                <c:ptCount val="16"/>
                <c:pt idx="0">
                  <c:v>[FreeMemory]</c:v>
                </c:pt>
                <c:pt idx="1">
                  <c:v>[UsedMemory]</c:v>
                </c:pt>
                <c:pt idx="2">
                  <c:v>[FreeDisk]</c:v>
                </c:pt>
                <c:pt idx="3">
                  <c:v>[UsedDisk]</c:v>
                </c:pt>
                <c:pt idx="4">
                  <c:v>[Diskread/s]</c:v>
                </c:pt>
                <c:pt idx="5">
                  <c:v>[Diskwrite/s]</c:v>
                </c:pt>
                <c:pt idx="6">
                  <c:v>[NetBytesIn]</c:v>
                </c:pt>
                <c:pt idx="7">
                  <c:v>[NetBytesOut]</c:v>
                </c:pt>
                <c:pt idx="8">
                  <c:v>[NetPacketsIn]</c:v>
                </c:pt>
                <c:pt idx="9">
                  <c:v>[NetPacketsOut]</c:v>
                </c:pt>
                <c:pt idx="10">
                  <c:v>[Rxpackets]</c:v>
                </c:pt>
                <c:pt idx="11">
                  <c:v>[Txpackets]</c:v>
                </c:pt>
                <c:pt idx="12">
                  <c:v>[CPUpercent]</c:v>
                </c:pt>
                <c:pt idx="13">
                  <c:v>[MemoryUsedpercent]</c:v>
                </c:pt>
                <c:pt idx="14">
                  <c:v>[DiskUsedpercent]</c:v>
                </c:pt>
                <c:pt idx="15">
                  <c:v>[Uptime]</c:v>
                </c:pt>
              </c:strCache>
            </c:strRef>
          </c:cat>
          <c:val>
            <c:numRef>
              <c:f>INTERVALOS!$E$3:$E$18</c:f>
              <c:numCache>
                <c:formatCode>0.0000</c:formatCode>
                <c:ptCount val="16"/>
                <c:pt idx="0">
                  <c:v>9.8894781736148379E-2</c:v>
                </c:pt>
                <c:pt idx="1">
                  <c:v>9.9320136347504653E-2</c:v>
                </c:pt>
                <c:pt idx="2">
                  <c:v>6.6304316004650476E-2</c:v>
                </c:pt>
                <c:pt idx="3">
                  <c:v>6.5592886527111635E-2</c:v>
                </c:pt>
                <c:pt idx="4">
                  <c:v>670.62054320375682</c:v>
                </c:pt>
                <c:pt idx="5">
                  <c:v>11.763108762521796</c:v>
                </c:pt>
                <c:pt idx="6">
                  <c:v>0.61165098512471427</c:v>
                </c:pt>
                <c:pt idx="7">
                  <c:v>0.61180168019969994</c:v>
                </c:pt>
                <c:pt idx="8">
                  <c:v>0.61183303932805777</c:v>
                </c:pt>
                <c:pt idx="9">
                  <c:v>0.61265646261195617</c:v>
                </c:pt>
                <c:pt idx="10">
                  <c:v>1.6632121129853081</c:v>
                </c:pt>
                <c:pt idx="11">
                  <c:v>1.6616297815807384</c:v>
                </c:pt>
                <c:pt idx="12">
                  <c:v>2.4228083747696725</c:v>
                </c:pt>
                <c:pt idx="13">
                  <c:v>1.2461050421514022</c:v>
                </c:pt>
                <c:pt idx="14">
                  <c:v>4.004853009147092E-2</c:v>
                </c:pt>
                <c:pt idx="15">
                  <c:v>1.4480884509952434E-2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D-7A4C-AA8F-D5EE9AF1C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24091407"/>
        <c:axId val="1"/>
      </c:stockChart>
      <c:catAx>
        <c:axId val="72409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ln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4091407"/>
        <c:crosses val="autoZero"/>
        <c:crossBetween val="between"/>
        <c:majorUnit val="0.1"/>
        <c:minorUnit val="0.05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INTERVALOS!$G$2</c:f>
              <c:strCache>
                <c:ptCount val="1"/>
                <c:pt idx="0">
                  <c:v>AVG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strRef>
              <c:f>INTERVALOS!$A$3:$A$18</c:f>
              <c:strCache>
                <c:ptCount val="16"/>
                <c:pt idx="0">
                  <c:v>[FreeMemory]</c:v>
                </c:pt>
                <c:pt idx="1">
                  <c:v>[UsedMemory]</c:v>
                </c:pt>
                <c:pt idx="2">
                  <c:v>[FreeDisk]</c:v>
                </c:pt>
                <c:pt idx="3">
                  <c:v>[UsedDisk]</c:v>
                </c:pt>
                <c:pt idx="4">
                  <c:v>[Diskread/s]</c:v>
                </c:pt>
                <c:pt idx="5">
                  <c:v>[Diskwrite/s]</c:v>
                </c:pt>
                <c:pt idx="6">
                  <c:v>[NetBytesIn]</c:v>
                </c:pt>
                <c:pt idx="7">
                  <c:v>[NetBytesOut]</c:v>
                </c:pt>
                <c:pt idx="8">
                  <c:v>[NetPacketsIn]</c:v>
                </c:pt>
                <c:pt idx="9">
                  <c:v>[NetPacketsOut]</c:v>
                </c:pt>
                <c:pt idx="10">
                  <c:v>[Rxpackets]</c:v>
                </c:pt>
                <c:pt idx="11">
                  <c:v>[Txpackets]</c:v>
                </c:pt>
                <c:pt idx="12">
                  <c:v>[CPUpercent]</c:v>
                </c:pt>
                <c:pt idx="13">
                  <c:v>[MemoryUsedpercent]</c:v>
                </c:pt>
                <c:pt idx="14">
                  <c:v>[DiskUsedpercent]</c:v>
                </c:pt>
                <c:pt idx="15">
                  <c:v>[Uptime]</c:v>
                </c:pt>
              </c:strCache>
            </c:strRef>
          </c:cat>
          <c:val>
            <c:numRef>
              <c:f>INTERVALOS!$G$3:$G$18</c:f>
              <c:numCache>
                <c:formatCode>0.0000</c:formatCode>
                <c:ptCount val="16"/>
                <c:pt idx="0">
                  <c:v>0.2</c:v>
                </c:pt>
                <c:pt idx="1">
                  <c:v>0.20480000000000001</c:v>
                </c:pt>
                <c:pt idx="2">
                  <c:v>1.0257000000000001</c:v>
                </c:pt>
                <c:pt idx="3">
                  <c:v>0.99960000000000004</c:v>
                </c:pt>
                <c:pt idx="4">
                  <c:v>1115.8415</c:v>
                </c:pt>
                <c:pt idx="5">
                  <c:v>20.343699999999998</c:v>
                </c:pt>
                <c:pt idx="6">
                  <c:v>0.53220000000000001</c:v>
                </c:pt>
                <c:pt idx="7">
                  <c:v>0.57089999999999996</c:v>
                </c:pt>
                <c:pt idx="8">
                  <c:v>0.54079999999999995</c:v>
                </c:pt>
                <c:pt idx="9">
                  <c:v>0.53339999999999999</c:v>
                </c:pt>
                <c:pt idx="10">
                  <c:v>1.6285000000000001</c:v>
                </c:pt>
                <c:pt idx="11">
                  <c:v>1.6304000000000001</c:v>
                </c:pt>
                <c:pt idx="12">
                  <c:v>3.1217999999999999</c:v>
                </c:pt>
                <c:pt idx="13">
                  <c:v>2.3763000000000001</c:v>
                </c:pt>
                <c:pt idx="14">
                  <c:v>0.61660000000000004</c:v>
                </c:pt>
                <c:pt idx="15">
                  <c:v>0.13089999999999999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9-A147-A9F0-C25722A3512C}"/>
            </c:ext>
          </c:extLst>
        </c:ser>
        <c:ser>
          <c:idx val="1"/>
          <c:order val="1"/>
          <c:tx>
            <c:strRef>
              <c:f>INTERVALOS!$H$2</c:f>
              <c:strCache>
                <c:ptCount val="1"/>
                <c:pt idx="0">
                  <c:v>LI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strRef>
              <c:f>INTERVALOS!$A$3:$A$18</c:f>
              <c:strCache>
                <c:ptCount val="16"/>
                <c:pt idx="0">
                  <c:v>[FreeMemory]</c:v>
                </c:pt>
                <c:pt idx="1">
                  <c:v>[UsedMemory]</c:v>
                </c:pt>
                <c:pt idx="2">
                  <c:v>[FreeDisk]</c:v>
                </c:pt>
                <c:pt idx="3">
                  <c:v>[UsedDisk]</c:v>
                </c:pt>
                <c:pt idx="4">
                  <c:v>[Diskread/s]</c:v>
                </c:pt>
                <c:pt idx="5">
                  <c:v>[Diskwrite/s]</c:v>
                </c:pt>
                <c:pt idx="6">
                  <c:v>[NetBytesIn]</c:v>
                </c:pt>
                <c:pt idx="7">
                  <c:v>[NetBytesOut]</c:v>
                </c:pt>
                <c:pt idx="8">
                  <c:v>[NetPacketsIn]</c:v>
                </c:pt>
                <c:pt idx="9">
                  <c:v>[NetPacketsOut]</c:v>
                </c:pt>
                <c:pt idx="10">
                  <c:v>[Rxpackets]</c:v>
                </c:pt>
                <c:pt idx="11">
                  <c:v>[Txpackets]</c:v>
                </c:pt>
                <c:pt idx="12">
                  <c:v>[CPUpercent]</c:v>
                </c:pt>
                <c:pt idx="13">
                  <c:v>[MemoryUsedpercent]</c:v>
                </c:pt>
                <c:pt idx="14">
                  <c:v>[DiskUsedpercent]</c:v>
                </c:pt>
                <c:pt idx="15">
                  <c:v>[Uptime]</c:v>
                </c:pt>
              </c:strCache>
            </c:strRef>
          </c:cat>
          <c:val>
            <c:numRef>
              <c:f>INTERVALOS!$H$3:$H$18</c:f>
              <c:numCache>
                <c:formatCode>0.0000</c:formatCode>
                <c:ptCount val="16"/>
                <c:pt idx="0">
                  <c:v>0.1908361440107828</c:v>
                </c:pt>
                <c:pt idx="1">
                  <c:v>0.191982207491186</c:v>
                </c:pt>
                <c:pt idx="2">
                  <c:v>0.98643779799745068</c:v>
                </c:pt>
                <c:pt idx="3">
                  <c:v>0.94867975979899632</c:v>
                </c:pt>
                <c:pt idx="4">
                  <c:v>400.88361073675514</c:v>
                </c:pt>
                <c:pt idx="5">
                  <c:v>14.806689755248222</c:v>
                </c:pt>
                <c:pt idx="6">
                  <c:v>0.53141898225405526</c:v>
                </c:pt>
                <c:pt idx="7">
                  <c:v>0.48797390209097419</c:v>
                </c:pt>
                <c:pt idx="8">
                  <c:v>0.52213458497230958</c:v>
                </c:pt>
                <c:pt idx="9">
                  <c:v>0.53081498677553118</c:v>
                </c:pt>
                <c:pt idx="10">
                  <c:v>1.626999386489782</c:v>
                </c:pt>
                <c:pt idx="11">
                  <c:v>1.6268839571315057</c:v>
                </c:pt>
                <c:pt idx="12">
                  <c:v>3.1019275074687571</c:v>
                </c:pt>
                <c:pt idx="13">
                  <c:v>2.3300168565277946</c:v>
                </c:pt>
                <c:pt idx="14">
                  <c:v>0.57925649962315973</c:v>
                </c:pt>
                <c:pt idx="15">
                  <c:v>0.10603614396930727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9-A147-A9F0-C25722A3512C}"/>
            </c:ext>
          </c:extLst>
        </c:ser>
        <c:ser>
          <c:idx val="2"/>
          <c:order val="2"/>
          <c:tx>
            <c:strRef>
              <c:f>INTERVALOS!$I$2</c:f>
              <c:strCache>
                <c:ptCount val="1"/>
                <c:pt idx="0">
                  <c:v>LS</c:v>
                </c:pt>
              </c:strCache>
            </c:strRef>
          </c:tx>
          <c:spPr>
            <a:ln w="38100">
              <a:noFill/>
            </a:ln>
          </c:spPr>
          <c:marker>
            <c:symbol val="dot"/>
            <c:size val="3"/>
            <c:spPr>
              <a:solidFill>
                <a:schemeClr val="accent6"/>
              </a:solidFill>
              <a:ln w="25400" cmpd="sng">
                <a:solidFill>
                  <a:schemeClr val="accent3"/>
                </a:solidFill>
              </a:ln>
              <a:effectLst/>
            </c:spPr>
          </c:marker>
          <c:cat>
            <c:strRef>
              <c:f>INTERVALOS!$A$3:$A$18</c:f>
              <c:strCache>
                <c:ptCount val="16"/>
                <c:pt idx="0">
                  <c:v>[FreeMemory]</c:v>
                </c:pt>
                <c:pt idx="1">
                  <c:v>[UsedMemory]</c:v>
                </c:pt>
                <c:pt idx="2">
                  <c:v>[FreeDisk]</c:v>
                </c:pt>
                <c:pt idx="3">
                  <c:v>[UsedDisk]</c:v>
                </c:pt>
                <c:pt idx="4">
                  <c:v>[Diskread/s]</c:v>
                </c:pt>
                <c:pt idx="5">
                  <c:v>[Diskwrite/s]</c:v>
                </c:pt>
                <c:pt idx="6">
                  <c:v>[NetBytesIn]</c:v>
                </c:pt>
                <c:pt idx="7">
                  <c:v>[NetBytesOut]</c:v>
                </c:pt>
                <c:pt idx="8">
                  <c:v>[NetPacketsIn]</c:v>
                </c:pt>
                <c:pt idx="9">
                  <c:v>[NetPacketsOut]</c:v>
                </c:pt>
                <c:pt idx="10">
                  <c:v>[Rxpackets]</c:v>
                </c:pt>
                <c:pt idx="11">
                  <c:v>[Txpackets]</c:v>
                </c:pt>
                <c:pt idx="12">
                  <c:v>[CPUpercent]</c:v>
                </c:pt>
                <c:pt idx="13">
                  <c:v>[MemoryUsedpercent]</c:v>
                </c:pt>
                <c:pt idx="14">
                  <c:v>[DiskUsedpercent]</c:v>
                </c:pt>
                <c:pt idx="15">
                  <c:v>[Uptime]</c:v>
                </c:pt>
              </c:strCache>
            </c:strRef>
          </c:cat>
          <c:val>
            <c:numRef>
              <c:f>INTERVALOS!$I$3:$I$18</c:f>
              <c:numCache>
                <c:formatCode>0.0000</c:formatCode>
                <c:ptCount val="16"/>
                <c:pt idx="0">
                  <c:v>0.20916385598921722</c:v>
                </c:pt>
                <c:pt idx="1">
                  <c:v>0.21761779250881402</c:v>
                </c:pt>
                <c:pt idx="2">
                  <c:v>1.0649622020025495</c:v>
                </c:pt>
                <c:pt idx="3">
                  <c:v>1.0505202402010039</c:v>
                </c:pt>
                <c:pt idx="4">
                  <c:v>1830.7993892632448</c:v>
                </c:pt>
                <c:pt idx="5">
                  <c:v>25.880710244751775</c:v>
                </c:pt>
                <c:pt idx="6">
                  <c:v>0.53298101774594475</c:v>
                </c:pt>
                <c:pt idx="7">
                  <c:v>0.65382609790902579</c:v>
                </c:pt>
                <c:pt idx="8">
                  <c:v>0.55946541502769032</c:v>
                </c:pt>
                <c:pt idx="9">
                  <c:v>0.53598501322446879</c:v>
                </c:pt>
                <c:pt idx="10">
                  <c:v>1.6300006135102181</c:v>
                </c:pt>
                <c:pt idx="11">
                  <c:v>1.6339160428684945</c:v>
                </c:pt>
                <c:pt idx="12">
                  <c:v>3.1416724925312427</c:v>
                </c:pt>
                <c:pt idx="13">
                  <c:v>2.4225831434722056</c:v>
                </c:pt>
                <c:pt idx="14">
                  <c:v>0.65394350037684035</c:v>
                </c:pt>
                <c:pt idx="15">
                  <c:v>0.1557638560306927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9-A147-A9F0-C25722A35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03818799"/>
        <c:axId val="1"/>
      </c:stockChart>
      <c:catAx>
        <c:axId val="7038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03818799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INTERVALOS!$G$2</c:f>
              <c:strCache>
                <c:ptCount val="1"/>
                <c:pt idx="0">
                  <c:v>AVG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strRef>
              <c:f>INTERVALOS!$A$3:$A$18</c:f>
              <c:strCache>
                <c:ptCount val="16"/>
                <c:pt idx="0">
                  <c:v>[FreeMemory]</c:v>
                </c:pt>
                <c:pt idx="1">
                  <c:v>[UsedMemory]</c:v>
                </c:pt>
                <c:pt idx="2">
                  <c:v>[FreeDisk]</c:v>
                </c:pt>
                <c:pt idx="3">
                  <c:v>[UsedDisk]</c:v>
                </c:pt>
                <c:pt idx="4">
                  <c:v>[Diskread/s]</c:v>
                </c:pt>
                <c:pt idx="5">
                  <c:v>[Diskwrite/s]</c:v>
                </c:pt>
                <c:pt idx="6">
                  <c:v>[NetBytesIn]</c:v>
                </c:pt>
                <c:pt idx="7">
                  <c:v>[NetBytesOut]</c:v>
                </c:pt>
                <c:pt idx="8">
                  <c:v>[NetPacketsIn]</c:v>
                </c:pt>
                <c:pt idx="9">
                  <c:v>[NetPacketsOut]</c:v>
                </c:pt>
                <c:pt idx="10">
                  <c:v>[Rxpackets]</c:v>
                </c:pt>
                <c:pt idx="11">
                  <c:v>[Txpackets]</c:v>
                </c:pt>
                <c:pt idx="12">
                  <c:v>[CPUpercent]</c:v>
                </c:pt>
                <c:pt idx="13">
                  <c:v>[MemoryUsedpercent]</c:v>
                </c:pt>
                <c:pt idx="14">
                  <c:v>[DiskUsedpercent]</c:v>
                </c:pt>
                <c:pt idx="15">
                  <c:v>[Uptime]</c:v>
                </c:pt>
              </c:strCache>
            </c:strRef>
          </c:cat>
          <c:val>
            <c:numRef>
              <c:f>INTERVALOS!$G$3:$G$18</c:f>
              <c:numCache>
                <c:formatCode>0.0000</c:formatCode>
                <c:ptCount val="16"/>
                <c:pt idx="0">
                  <c:v>0.2</c:v>
                </c:pt>
                <c:pt idx="1">
                  <c:v>0.20480000000000001</c:v>
                </c:pt>
                <c:pt idx="2">
                  <c:v>1.0257000000000001</c:v>
                </c:pt>
                <c:pt idx="3">
                  <c:v>0.99960000000000004</c:v>
                </c:pt>
                <c:pt idx="4">
                  <c:v>1115.8415</c:v>
                </c:pt>
                <c:pt idx="5">
                  <c:v>20.343699999999998</c:v>
                </c:pt>
                <c:pt idx="6">
                  <c:v>0.53220000000000001</c:v>
                </c:pt>
                <c:pt idx="7">
                  <c:v>0.57089999999999996</c:v>
                </c:pt>
                <c:pt idx="8">
                  <c:v>0.54079999999999995</c:v>
                </c:pt>
                <c:pt idx="9">
                  <c:v>0.53339999999999999</c:v>
                </c:pt>
                <c:pt idx="10">
                  <c:v>1.6285000000000001</c:v>
                </c:pt>
                <c:pt idx="11">
                  <c:v>1.6304000000000001</c:v>
                </c:pt>
                <c:pt idx="12">
                  <c:v>3.1217999999999999</c:v>
                </c:pt>
                <c:pt idx="13">
                  <c:v>2.3763000000000001</c:v>
                </c:pt>
                <c:pt idx="14">
                  <c:v>0.61660000000000004</c:v>
                </c:pt>
                <c:pt idx="15">
                  <c:v>0.13089999999999999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8-934A-AFA6-99FA9DCA9D8B}"/>
            </c:ext>
          </c:extLst>
        </c:ser>
        <c:ser>
          <c:idx val="1"/>
          <c:order val="1"/>
          <c:tx>
            <c:strRef>
              <c:f>INTERVALOS!$H$2</c:f>
              <c:strCache>
                <c:ptCount val="1"/>
                <c:pt idx="0">
                  <c:v>LI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strRef>
              <c:f>INTERVALOS!$A$3:$A$18</c:f>
              <c:strCache>
                <c:ptCount val="16"/>
                <c:pt idx="0">
                  <c:v>[FreeMemory]</c:v>
                </c:pt>
                <c:pt idx="1">
                  <c:v>[UsedMemory]</c:v>
                </c:pt>
                <c:pt idx="2">
                  <c:v>[FreeDisk]</c:v>
                </c:pt>
                <c:pt idx="3">
                  <c:v>[UsedDisk]</c:v>
                </c:pt>
                <c:pt idx="4">
                  <c:v>[Diskread/s]</c:v>
                </c:pt>
                <c:pt idx="5">
                  <c:v>[Diskwrite/s]</c:v>
                </c:pt>
                <c:pt idx="6">
                  <c:v>[NetBytesIn]</c:v>
                </c:pt>
                <c:pt idx="7">
                  <c:v>[NetBytesOut]</c:v>
                </c:pt>
                <c:pt idx="8">
                  <c:v>[NetPacketsIn]</c:v>
                </c:pt>
                <c:pt idx="9">
                  <c:v>[NetPacketsOut]</c:v>
                </c:pt>
                <c:pt idx="10">
                  <c:v>[Rxpackets]</c:v>
                </c:pt>
                <c:pt idx="11">
                  <c:v>[Txpackets]</c:v>
                </c:pt>
                <c:pt idx="12">
                  <c:v>[CPUpercent]</c:v>
                </c:pt>
                <c:pt idx="13">
                  <c:v>[MemoryUsedpercent]</c:v>
                </c:pt>
                <c:pt idx="14">
                  <c:v>[DiskUsedpercent]</c:v>
                </c:pt>
                <c:pt idx="15">
                  <c:v>[Uptime]</c:v>
                </c:pt>
              </c:strCache>
            </c:strRef>
          </c:cat>
          <c:val>
            <c:numRef>
              <c:f>INTERVALOS!$H$3:$H$18</c:f>
              <c:numCache>
                <c:formatCode>0.0000</c:formatCode>
                <c:ptCount val="16"/>
                <c:pt idx="0">
                  <c:v>0.1908361440107828</c:v>
                </c:pt>
                <c:pt idx="1">
                  <c:v>0.191982207491186</c:v>
                </c:pt>
                <c:pt idx="2">
                  <c:v>0.98643779799745068</c:v>
                </c:pt>
                <c:pt idx="3">
                  <c:v>0.94867975979899632</c:v>
                </c:pt>
                <c:pt idx="4">
                  <c:v>400.88361073675514</c:v>
                </c:pt>
                <c:pt idx="5">
                  <c:v>14.806689755248222</c:v>
                </c:pt>
                <c:pt idx="6">
                  <c:v>0.53141898225405526</c:v>
                </c:pt>
                <c:pt idx="7">
                  <c:v>0.48797390209097419</c:v>
                </c:pt>
                <c:pt idx="8">
                  <c:v>0.52213458497230958</c:v>
                </c:pt>
                <c:pt idx="9">
                  <c:v>0.53081498677553118</c:v>
                </c:pt>
                <c:pt idx="10">
                  <c:v>1.626999386489782</c:v>
                </c:pt>
                <c:pt idx="11">
                  <c:v>1.6268839571315057</c:v>
                </c:pt>
                <c:pt idx="12">
                  <c:v>3.1019275074687571</c:v>
                </c:pt>
                <c:pt idx="13">
                  <c:v>2.3300168565277946</c:v>
                </c:pt>
                <c:pt idx="14">
                  <c:v>0.57925649962315973</c:v>
                </c:pt>
                <c:pt idx="15">
                  <c:v>0.10603614396930727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8-934A-AFA6-99FA9DCA9D8B}"/>
            </c:ext>
          </c:extLst>
        </c:ser>
        <c:ser>
          <c:idx val="2"/>
          <c:order val="2"/>
          <c:tx>
            <c:strRef>
              <c:f>INTERVALOS!$I$2</c:f>
              <c:strCache>
                <c:ptCount val="1"/>
                <c:pt idx="0">
                  <c:v>LS</c:v>
                </c:pt>
              </c:strCache>
            </c:strRef>
          </c:tx>
          <c:spPr>
            <a:ln w="38100">
              <a:noFill/>
            </a:ln>
          </c:spPr>
          <c:marker>
            <c:symbol val="dot"/>
            <c:size val="3"/>
            <c:spPr>
              <a:solidFill>
                <a:schemeClr val="accent6"/>
              </a:solidFill>
              <a:ln w="25400" cmpd="sng">
                <a:solidFill>
                  <a:schemeClr val="accent3"/>
                </a:solidFill>
              </a:ln>
              <a:effectLst/>
            </c:spPr>
          </c:marker>
          <c:cat>
            <c:strRef>
              <c:f>INTERVALOS!$A$3:$A$18</c:f>
              <c:strCache>
                <c:ptCount val="16"/>
                <c:pt idx="0">
                  <c:v>[FreeMemory]</c:v>
                </c:pt>
                <c:pt idx="1">
                  <c:v>[UsedMemory]</c:v>
                </c:pt>
                <c:pt idx="2">
                  <c:v>[FreeDisk]</c:v>
                </c:pt>
                <c:pt idx="3">
                  <c:v>[UsedDisk]</c:v>
                </c:pt>
                <c:pt idx="4">
                  <c:v>[Diskread/s]</c:v>
                </c:pt>
                <c:pt idx="5">
                  <c:v>[Diskwrite/s]</c:v>
                </c:pt>
                <c:pt idx="6">
                  <c:v>[NetBytesIn]</c:v>
                </c:pt>
                <c:pt idx="7">
                  <c:v>[NetBytesOut]</c:v>
                </c:pt>
                <c:pt idx="8">
                  <c:v>[NetPacketsIn]</c:v>
                </c:pt>
                <c:pt idx="9">
                  <c:v>[NetPacketsOut]</c:v>
                </c:pt>
                <c:pt idx="10">
                  <c:v>[Rxpackets]</c:v>
                </c:pt>
                <c:pt idx="11">
                  <c:v>[Txpackets]</c:v>
                </c:pt>
                <c:pt idx="12">
                  <c:v>[CPUpercent]</c:v>
                </c:pt>
                <c:pt idx="13">
                  <c:v>[MemoryUsedpercent]</c:v>
                </c:pt>
                <c:pt idx="14">
                  <c:v>[DiskUsedpercent]</c:v>
                </c:pt>
                <c:pt idx="15">
                  <c:v>[Uptime]</c:v>
                </c:pt>
              </c:strCache>
            </c:strRef>
          </c:cat>
          <c:val>
            <c:numRef>
              <c:f>INTERVALOS!$I$3:$I$18</c:f>
              <c:numCache>
                <c:formatCode>0.0000</c:formatCode>
                <c:ptCount val="16"/>
                <c:pt idx="0">
                  <c:v>0.20916385598921722</c:v>
                </c:pt>
                <c:pt idx="1">
                  <c:v>0.21761779250881402</c:v>
                </c:pt>
                <c:pt idx="2">
                  <c:v>1.0649622020025495</c:v>
                </c:pt>
                <c:pt idx="3">
                  <c:v>1.0505202402010039</c:v>
                </c:pt>
                <c:pt idx="4">
                  <c:v>1830.7993892632448</c:v>
                </c:pt>
                <c:pt idx="5">
                  <c:v>25.880710244751775</c:v>
                </c:pt>
                <c:pt idx="6">
                  <c:v>0.53298101774594475</c:v>
                </c:pt>
                <c:pt idx="7">
                  <c:v>0.65382609790902579</c:v>
                </c:pt>
                <c:pt idx="8">
                  <c:v>0.55946541502769032</c:v>
                </c:pt>
                <c:pt idx="9">
                  <c:v>0.53598501322446879</c:v>
                </c:pt>
                <c:pt idx="10">
                  <c:v>1.6300006135102181</c:v>
                </c:pt>
                <c:pt idx="11">
                  <c:v>1.6339160428684945</c:v>
                </c:pt>
                <c:pt idx="12">
                  <c:v>3.1416724925312427</c:v>
                </c:pt>
                <c:pt idx="13">
                  <c:v>2.4225831434722056</c:v>
                </c:pt>
                <c:pt idx="14">
                  <c:v>0.65394350037684035</c:v>
                </c:pt>
                <c:pt idx="15">
                  <c:v>0.1557638560306927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8-934A-AFA6-99FA9DC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03818799"/>
        <c:axId val="1"/>
      </c:stockChart>
      <c:catAx>
        <c:axId val="7038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03818799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20</xdr:row>
      <xdr:rowOff>38100</xdr:rowOff>
    </xdr:from>
    <xdr:to>
      <xdr:col>9</xdr:col>
      <xdr:colOff>38100</xdr:colOff>
      <xdr:row>44</xdr:row>
      <xdr:rowOff>63500</xdr:rowOff>
    </xdr:to>
    <xdr:graphicFrame macro="">
      <xdr:nvGraphicFramePr>
        <xdr:cNvPr id="63926" name="Gráfico 1">
          <a:extLst>
            <a:ext uri="{FF2B5EF4-FFF2-40B4-BE49-F238E27FC236}">
              <a16:creationId xmlns:a16="http://schemas.microsoft.com/office/drawing/2014/main" id="{D3011660-1BC0-8A0A-7A82-50D4D4CC3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34</xdr:col>
      <xdr:colOff>431800</xdr:colOff>
      <xdr:row>44</xdr:row>
      <xdr:rowOff>25400</xdr:rowOff>
    </xdr:to>
    <xdr:graphicFrame macro="">
      <xdr:nvGraphicFramePr>
        <xdr:cNvPr id="63927" name="Gráfico 4">
          <a:extLst>
            <a:ext uri="{FF2B5EF4-FFF2-40B4-BE49-F238E27FC236}">
              <a16:creationId xmlns:a16="http://schemas.microsoft.com/office/drawing/2014/main" id="{66B35437-5A83-2E86-D6B0-516156DAD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21</xdr:row>
      <xdr:rowOff>0</xdr:rowOff>
    </xdr:from>
    <xdr:to>
      <xdr:col>50</xdr:col>
      <xdr:colOff>431799</xdr:colOff>
      <xdr:row>45</xdr:row>
      <xdr:rowOff>25400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9586F075-72CD-544B-AF4B-38B987B1D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DA289-888D-3A41-865B-700B821CB38B}">
  <dimension ref="A1:BM97"/>
  <sheetViews>
    <sheetView workbookViewId="0">
      <selection activeCell="B13" sqref="B13"/>
    </sheetView>
  </sheetViews>
  <sheetFormatPr baseColWidth="10" defaultRowHeight="16" x14ac:dyDescent="0.2"/>
  <sheetData>
    <row r="1" spans="1:65" s="1" customFormat="1" x14ac:dyDescent="0.2">
      <c r="A1" s="1">
        <v>0</v>
      </c>
      <c r="B1" s="1">
        <v>1</v>
      </c>
      <c r="C1" s="1">
        <v>3</v>
      </c>
      <c r="D1" s="1">
        <v>5</v>
      </c>
      <c r="E1" s="1" t="s">
        <v>22</v>
      </c>
      <c r="F1" s="1">
        <v>6</v>
      </c>
      <c r="G1" s="1">
        <v>7</v>
      </c>
      <c r="H1" s="1">
        <v>9</v>
      </c>
      <c r="I1" s="1">
        <v>11</v>
      </c>
      <c r="J1" s="1" t="s">
        <v>23</v>
      </c>
      <c r="K1" s="1">
        <v>12</v>
      </c>
      <c r="L1" s="1">
        <v>13</v>
      </c>
      <c r="M1" s="1">
        <v>15</v>
      </c>
      <c r="N1" s="1">
        <v>17</v>
      </c>
      <c r="O1" s="1" t="s">
        <v>24</v>
      </c>
      <c r="P1" s="1">
        <v>18</v>
      </c>
      <c r="Q1" s="1">
        <v>19</v>
      </c>
      <c r="R1" s="1">
        <v>21</v>
      </c>
      <c r="S1" s="1">
        <v>23</v>
      </c>
      <c r="T1" s="1" t="s">
        <v>25</v>
      </c>
      <c r="U1" s="1">
        <v>24</v>
      </c>
      <c r="V1" s="1">
        <v>25</v>
      </c>
      <c r="W1" s="1">
        <v>27</v>
      </c>
      <c r="X1" s="1">
        <v>29</v>
      </c>
      <c r="Y1" s="1" t="s">
        <v>26</v>
      </c>
      <c r="Z1" s="1">
        <v>30</v>
      </c>
      <c r="AA1" s="1">
        <v>31</v>
      </c>
      <c r="AB1" s="1">
        <v>33</v>
      </c>
      <c r="AC1" s="1">
        <v>35</v>
      </c>
      <c r="AD1" s="1" t="s">
        <v>27</v>
      </c>
      <c r="AE1" s="1">
        <v>36</v>
      </c>
      <c r="AF1" s="1">
        <v>37</v>
      </c>
      <c r="AG1" s="1">
        <v>39</v>
      </c>
      <c r="AH1" s="1">
        <v>41</v>
      </c>
      <c r="AI1" s="1" t="s">
        <v>28</v>
      </c>
      <c r="AJ1" s="1">
        <v>42</v>
      </c>
      <c r="AK1" s="1">
        <v>43</v>
      </c>
      <c r="AL1" s="1">
        <v>45</v>
      </c>
      <c r="AM1" s="1">
        <v>47</v>
      </c>
      <c r="AN1" s="1" t="s">
        <v>29</v>
      </c>
      <c r="AO1" s="1">
        <v>48</v>
      </c>
      <c r="AP1" s="1">
        <v>49</v>
      </c>
      <c r="AQ1" s="1">
        <v>51</v>
      </c>
      <c r="AR1" s="1">
        <v>53</v>
      </c>
      <c r="AS1" s="1" t="s">
        <v>30</v>
      </c>
      <c r="AT1" s="1">
        <v>54</v>
      </c>
      <c r="AU1" s="1">
        <v>55</v>
      </c>
      <c r="AV1" s="1">
        <v>57</v>
      </c>
      <c r="AW1" s="1">
        <v>59</v>
      </c>
      <c r="AX1" s="1" t="s">
        <v>31</v>
      </c>
      <c r="BC1" s="1" t="s">
        <v>32</v>
      </c>
      <c r="BH1" s="1" t="s">
        <v>33</v>
      </c>
      <c r="BM1" s="1" t="s">
        <v>34</v>
      </c>
    </row>
    <row r="2" spans="1:65" x14ac:dyDescent="0.2">
      <c r="A2" t="s">
        <v>0</v>
      </c>
      <c r="B2" t="s">
        <v>1</v>
      </c>
      <c r="AY2" t="s">
        <v>0</v>
      </c>
      <c r="AZ2" t="s">
        <v>1</v>
      </c>
      <c r="BA2" t="s">
        <v>1</v>
      </c>
      <c r="BB2" t="s">
        <v>1</v>
      </c>
      <c r="BD2" t="s">
        <v>0</v>
      </c>
      <c r="BE2" t="s">
        <v>1</v>
      </c>
      <c r="BF2" t="s">
        <v>1</v>
      </c>
      <c r="BG2" t="s">
        <v>1</v>
      </c>
      <c r="BI2" t="s">
        <v>0</v>
      </c>
      <c r="BJ2" t="s">
        <v>1</v>
      </c>
      <c r="BK2" t="s">
        <v>1</v>
      </c>
      <c r="BL2" t="s">
        <v>1</v>
      </c>
    </row>
    <row r="3" spans="1:65" x14ac:dyDescent="0.2">
      <c r="A3" t="s">
        <v>2</v>
      </c>
      <c r="B3">
        <v>5.8000000000000003E-2</v>
      </c>
      <c r="C3">
        <v>8.3000000000000004E-2</v>
      </c>
      <c r="D3">
        <v>0.13700000000000001</v>
      </c>
      <c r="F3" t="s">
        <v>2</v>
      </c>
      <c r="G3">
        <v>6.6000000000000003E-2</v>
      </c>
      <c r="H3">
        <v>8.4000000000000005E-2</v>
      </c>
      <c r="I3">
        <v>0.16800000000000001</v>
      </c>
      <c r="K3" t="s">
        <v>2</v>
      </c>
      <c r="L3">
        <v>6.9000000000000006E-2</v>
      </c>
      <c r="M3">
        <v>8.2000000000000003E-2</v>
      </c>
      <c r="N3">
        <v>0.14399999999999999</v>
      </c>
      <c r="P3" t="s">
        <v>2</v>
      </c>
      <c r="Q3">
        <v>5.6000000000000001E-2</v>
      </c>
      <c r="R3">
        <v>8.2000000000000003E-2</v>
      </c>
      <c r="S3">
        <v>0.155</v>
      </c>
      <c r="U3" t="s">
        <v>2</v>
      </c>
      <c r="V3">
        <v>5.8999999999999997E-2</v>
      </c>
      <c r="W3">
        <v>7.8E-2</v>
      </c>
      <c r="X3">
        <v>0.13700000000000001</v>
      </c>
      <c r="Z3" t="s">
        <v>2</v>
      </c>
      <c r="AA3">
        <v>5.5E-2</v>
      </c>
      <c r="AB3">
        <v>8.1000000000000003E-2</v>
      </c>
      <c r="AC3">
        <v>0.16300000000000001</v>
      </c>
      <c r="AE3" t="s">
        <v>2</v>
      </c>
      <c r="AF3">
        <v>5.8000000000000003E-2</v>
      </c>
      <c r="AG3">
        <v>8.4000000000000005E-2</v>
      </c>
      <c r="AH3">
        <v>0.16200000000000001</v>
      </c>
      <c r="AJ3" t="s">
        <v>2</v>
      </c>
      <c r="AK3">
        <v>5.3999999999999999E-2</v>
      </c>
      <c r="AL3">
        <v>8.3000000000000004E-2</v>
      </c>
      <c r="AM3">
        <v>0.14499999999999999</v>
      </c>
      <c r="AO3" t="s">
        <v>2</v>
      </c>
      <c r="AP3">
        <v>0.06</v>
      </c>
      <c r="AQ3">
        <v>8.3000000000000004E-2</v>
      </c>
      <c r="AR3">
        <v>0.13500000000000001</v>
      </c>
      <c r="AT3" t="s">
        <v>2</v>
      </c>
      <c r="AU3">
        <v>5.6000000000000001E-2</v>
      </c>
      <c r="AV3">
        <v>8.1000000000000003E-2</v>
      </c>
      <c r="AW3">
        <v>0.154</v>
      </c>
      <c r="AY3" t="s">
        <v>2</v>
      </c>
      <c r="AZ3">
        <v>5.5E-2</v>
      </c>
      <c r="BA3">
        <v>8.5000000000000006E-2</v>
      </c>
      <c r="BB3">
        <v>0.154</v>
      </c>
      <c r="BD3" t="s">
        <v>2</v>
      </c>
      <c r="BE3">
        <v>5.7000000000000002E-2</v>
      </c>
      <c r="BF3">
        <v>7.9000000000000001E-2</v>
      </c>
      <c r="BG3">
        <v>0.14000000000000001</v>
      </c>
      <c r="BI3" t="s">
        <v>2</v>
      </c>
      <c r="BJ3">
        <v>5.3999999999999999E-2</v>
      </c>
      <c r="BK3">
        <v>7.8E-2</v>
      </c>
      <c r="BL3">
        <v>0.14199999999999999</v>
      </c>
    </row>
    <row r="4" spans="1:65" x14ac:dyDescent="0.2">
      <c r="A4" t="s">
        <v>3</v>
      </c>
      <c r="B4">
        <v>2.5000000372528999E-2</v>
      </c>
      <c r="C4">
        <v>5.2999999374151202E-2</v>
      </c>
      <c r="D4">
        <v>0.115000002086162</v>
      </c>
      <c r="F4" t="s">
        <v>3</v>
      </c>
      <c r="G4">
        <v>3.5000000149011598E-2</v>
      </c>
      <c r="H4">
        <v>5.4000001400709097E-2</v>
      </c>
      <c r="I4">
        <v>0.15000000596046401</v>
      </c>
      <c r="K4" t="s">
        <v>3</v>
      </c>
      <c r="L4">
        <v>3.7999998778104699E-2</v>
      </c>
      <c r="M4">
        <v>5.09999990463256E-2</v>
      </c>
      <c r="N4">
        <v>0.12099999934434801</v>
      </c>
      <c r="P4" t="s">
        <v>3</v>
      </c>
      <c r="Q4">
        <v>2.0999999716877899E-2</v>
      </c>
      <c r="R4">
        <v>5.2000001072883599E-2</v>
      </c>
      <c r="S4">
        <v>0.13600000739097501</v>
      </c>
      <c r="U4" t="s">
        <v>3</v>
      </c>
      <c r="V4">
        <v>2.60000005364418E-2</v>
      </c>
      <c r="W4">
        <v>4.8999998718500103E-2</v>
      </c>
      <c r="X4">
        <v>0.112999998033046</v>
      </c>
      <c r="Z4" t="s">
        <v>3</v>
      </c>
      <c r="AA4">
        <v>1.8999999389052301E-2</v>
      </c>
      <c r="AB4">
        <v>5.09999990463256E-2</v>
      </c>
      <c r="AC4">
        <v>0.14300000667571999</v>
      </c>
      <c r="AE4" t="s">
        <v>3</v>
      </c>
      <c r="AF4">
        <v>2.5000000372528999E-2</v>
      </c>
      <c r="AG4">
        <v>5.2999999374151202E-2</v>
      </c>
      <c r="AH4">
        <v>0.14200000464916199</v>
      </c>
      <c r="AJ4" t="s">
        <v>3</v>
      </c>
      <c r="AK4">
        <v>1.7999999225139601E-2</v>
      </c>
      <c r="AL4">
        <v>5.2999999374151202E-2</v>
      </c>
      <c r="AM4">
        <v>0.125</v>
      </c>
      <c r="AO4" t="s">
        <v>3</v>
      </c>
      <c r="AP4">
        <v>2.8000000864267301E-2</v>
      </c>
      <c r="AQ4">
        <v>5.2000001072883599E-2</v>
      </c>
      <c r="AR4">
        <v>0.11200000345706899</v>
      </c>
      <c r="AT4" t="s">
        <v>3</v>
      </c>
      <c r="AU4">
        <v>2.19999998807907E-2</v>
      </c>
      <c r="AV4">
        <v>5.09999990463256E-2</v>
      </c>
      <c r="AW4">
        <v>0.13400000333786</v>
      </c>
      <c r="AY4" t="s">
        <v>3</v>
      </c>
      <c r="AZ4">
        <v>1.9999999552965102E-2</v>
      </c>
      <c r="BA4">
        <v>5.4000001400709097E-2</v>
      </c>
      <c r="BB4">
        <v>0.13400000333786</v>
      </c>
      <c r="BD4" t="s">
        <v>3</v>
      </c>
      <c r="BE4">
        <v>2.4000000208616201E-2</v>
      </c>
      <c r="BF4">
        <v>4.8999998718500103E-2</v>
      </c>
      <c r="BG4">
        <v>0.118000000715255</v>
      </c>
      <c r="BI4" t="s">
        <v>3</v>
      </c>
      <c r="BJ4">
        <v>1.7999999225139601E-2</v>
      </c>
      <c r="BK4">
        <v>4.8999998718500103E-2</v>
      </c>
      <c r="BL4">
        <v>0.11999999731779</v>
      </c>
    </row>
    <row r="5" spans="1:65" x14ac:dyDescent="0.2">
      <c r="A5" t="s">
        <v>4</v>
      </c>
      <c r="B5">
        <v>0.683000028133392</v>
      </c>
      <c r="C5">
        <v>1.3780000209808301</v>
      </c>
      <c r="D5">
        <v>3.38000011444091</v>
      </c>
      <c r="F5" t="s">
        <v>4</v>
      </c>
      <c r="G5">
        <v>0.93800002336501997</v>
      </c>
      <c r="H5">
        <v>1.40999996662139</v>
      </c>
      <c r="I5">
        <v>4.3990001678466797</v>
      </c>
      <c r="K5" t="s">
        <v>4</v>
      </c>
      <c r="L5">
        <v>1.00899994373321</v>
      </c>
      <c r="M5">
        <v>1.3470000028610201</v>
      </c>
      <c r="N5">
        <v>3.5539999008178702</v>
      </c>
      <c r="P5" t="s">
        <v>4</v>
      </c>
      <c r="Q5">
        <v>0.57099997997283902</v>
      </c>
      <c r="R5">
        <v>1.3630000352859399</v>
      </c>
      <c r="S5">
        <v>3.99600005149841</v>
      </c>
      <c r="U5" t="s">
        <v>4</v>
      </c>
      <c r="V5">
        <v>0.70899999141693104</v>
      </c>
      <c r="W5">
        <v>1.2920000553131099</v>
      </c>
      <c r="X5">
        <v>3.3239998817443799</v>
      </c>
      <c r="Z5" t="s">
        <v>4</v>
      </c>
      <c r="AA5">
        <v>0.51399999856948797</v>
      </c>
      <c r="AB5">
        <v>1.3470000028610201</v>
      </c>
      <c r="AC5">
        <v>4.1939997673034597</v>
      </c>
      <c r="AE5" t="s">
        <v>4</v>
      </c>
      <c r="AF5">
        <v>0.66500002145767201</v>
      </c>
      <c r="AG5">
        <v>1.3999999761581401</v>
      </c>
      <c r="AH5">
        <v>4.1729998588562003</v>
      </c>
      <c r="AJ5" t="s">
        <v>4</v>
      </c>
      <c r="AK5">
        <v>0.48699998855590798</v>
      </c>
      <c r="AL5">
        <v>1.37999999523162</v>
      </c>
      <c r="AM5">
        <v>3.6760001182556099</v>
      </c>
      <c r="AO5" t="s">
        <v>4</v>
      </c>
      <c r="AP5">
        <v>0.74599999189376798</v>
      </c>
      <c r="AQ5">
        <v>1.375</v>
      </c>
      <c r="AR5">
        <v>3.2739999294281001</v>
      </c>
      <c r="AT5" t="s">
        <v>4</v>
      </c>
      <c r="AU5">
        <v>0.59799998998641901</v>
      </c>
      <c r="AV5">
        <v>1.35800004005432</v>
      </c>
      <c r="AW5">
        <v>3.9340000152587802</v>
      </c>
      <c r="AY5" t="s">
        <v>4</v>
      </c>
      <c r="AZ5">
        <v>0.53100001811981201</v>
      </c>
      <c r="BA5">
        <v>1.40600001811981</v>
      </c>
      <c r="BB5">
        <v>3.9319999217986998</v>
      </c>
      <c r="BD5" t="s">
        <v>4</v>
      </c>
      <c r="BE5">
        <v>0.63499999046325595</v>
      </c>
      <c r="BF5">
        <v>1.30799996852874</v>
      </c>
      <c r="BG5">
        <v>3.4549999237060498</v>
      </c>
      <c r="BI5" t="s">
        <v>4</v>
      </c>
      <c r="BJ5">
        <v>0.49200001358985901</v>
      </c>
      <c r="BK5">
        <v>1.28199994564056</v>
      </c>
      <c r="BL5">
        <v>3.50500011444091</v>
      </c>
    </row>
    <row r="6" spans="1:65" x14ac:dyDescent="0.2">
      <c r="A6" t="s">
        <v>5</v>
      </c>
      <c r="B6">
        <v>0.85804579165230499</v>
      </c>
      <c r="C6">
        <v>0.86892426888325403</v>
      </c>
      <c r="D6">
        <v>0.6700959850971</v>
      </c>
      <c r="F6" t="s">
        <v>5</v>
      </c>
      <c r="G6">
        <v>0.85944762598824898</v>
      </c>
      <c r="H6">
        <v>0.86530608835952605</v>
      </c>
      <c r="I6">
        <v>0.67083969483941797</v>
      </c>
      <c r="K6" t="s">
        <v>5</v>
      </c>
      <c r="L6">
        <v>0.85920042500018801</v>
      </c>
      <c r="M6">
        <v>0.86937281838333502</v>
      </c>
      <c r="N6">
        <v>0.66823481777054305</v>
      </c>
      <c r="P6" t="s">
        <v>5</v>
      </c>
      <c r="Q6">
        <v>0.85939916952377404</v>
      </c>
      <c r="R6">
        <v>0.86777224769827899</v>
      </c>
      <c r="S6">
        <v>0.66836216244230795</v>
      </c>
      <c r="U6" t="s">
        <v>5</v>
      </c>
      <c r="V6">
        <v>0.85859549809151103</v>
      </c>
      <c r="W6">
        <v>0.86878460733677099</v>
      </c>
      <c r="X6">
        <v>0.67047499382281905</v>
      </c>
      <c r="Z6" t="s">
        <v>5</v>
      </c>
      <c r="AA6">
        <v>0.85956527188237097</v>
      </c>
      <c r="AB6">
        <v>0.865576550773687</v>
      </c>
      <c r="AC6">
        <v>0.66879944820413295</v>
      </c>
      <c r="AE6" t="s">
        <v>5</v>
      </c>
      <c r="AF6">
        <v>0.85899091352916501</v>
      </c>
      <c r="AG6">
        <v>0.86835531623057305</v>
      </c>
      <c r="AH6">
        <v>0.67177849482091301</v>
      </c>
      <c r="AJ6" t="s">
        <v>5</v>
      </c>
      <c r="AK6">
        <v>0.86063145168833799</v>
      </c>
      <c r="AL6">
        <v>0.86975782243973099</v>
      </c>
      <c r="AM6">
        <v>0.66885538822412405</v>
      </c>
      <c r="AO6" t="s">
        <v>5</v>
      </c>
      <c r="AP6">
        <v>0.85912947381873705</v>
      </c>
      <c r="AQ6">
        <v>0.86822209074263601</v>
      </c>
      <c r="AR6">
        <v>0.66814996570711604</v>
      </c>
      <c r="AT6" t="s">
        <v>5</v>
      </c>
      <c r="AU6">
        <v>0.85837076968917103</v>
      </c>
      <c r="AV6">
        <v>0.86747940109555399</v>
      </c>
      <c r="AW6">
        <v>0.66896675520177395</v>
      </c>
      <c r="AY6" t="s">
        <v>5</v>
      </c>
      <c r="AZ6">
        <v>0.85993234914183203</v>
      </c>
      <c r="BA6">
        <v>0.86891440361067995</v>
      </c>
      <c r="BB6">
        <v>0.66863405841763801</v>
      </c>
      <c r="BD6" t="s">
        <v>5</v>
      </c>
      <c r="BE6">
        <v>0.85834010564351304</v>
      </c>
      <c r="BF6">
        <v>0.86629985515159003</v>
      </c>
      <c r="BG6">
        <v>0.66917936197638905</v>
      </c>
      <c r="BI6" t="s">
        <v>5</v>
      </c>
      <c r="BJ6">
        <v>0.85861778089496499</v>
      </c>
      <c r="BK6">
        <v>0.86877869616701597</v>
      </c>
      <c r="BL6">
        <v>0.67081873760074795</v>
      </c>
    </row>
    <row r="7" spans="1:65" x14ac:dyDescent="0.2">
      <c r="A7" t="s">
        <v>6</v>
      </c>
      <c r="B7">
        <v>6.2089999999999996</v>
      </c>
      <c r="C7">
        <v>4.4870000000000001</v>
      </c>
      <c r="D7">
        <v>4.452</v>
      </c>
      <c r="F7" t="s">
        <v>6</v>
      </c>
      <c r="G7">
        <v>6.3840000000000003</v>
      </c>
      <c r="H7">
        <v>5.5369999999999999</v>
      </c>
      <c r="I7">
        <v>17.21</v>
      </c>
      <c r="K7" t="s">
        <v>6</v>
      </c>
      <c r="L7">
        <v>6.1109999999999998</v>
      </c>
      <c r="M7">
        <v>5.3929999999999998</v>
      </c>
      <c r="N7">
        <v>5.7750000000000004</v>
      </c>
      <c r="P7" t="s">
        <v>6</v>
      </c>
      <c r="Q7">
        <v>10.225</v>
      </c>
      <c r="R7">
        <v>5.8650000000000002</v>
      </c>
      <c r="S7">
        <v>5.97</v>
      </c>
      <c r="U7" t="s">
        <v>6</v>
      </c>
      <c r="V7">
        <v>7.9779999999999998</v>
      </c>
      <c r="W7">
        <v>6.0449999999999999</v>
      </c>
      <c r="X7">
        <v>7.7610000000000001</v>
      </c>
      <c r="Z7" t="s">
        <v>6</v>
      </c>
      <c r="AA7">
        <v>10.045999999999999</v>
      </c>
      <c r="AB7">
        <v>7.9589999999999996</v>
      </c>
      <c r="AC7">
        <v>6.8540000000000001</v>
      </c>
      <c r="AE7" t="s">
        <v>6</v>
      </c>
      <c r="AF7">
        <v>37.182000000000002</v>
      </c>
      <c r="AG7">
        <v>7.8620000000000001</v>
      </c>
      <c r="AH7">
        <v>6.9939999999999998</v>
      </c>
      <c r="AJ7" t="s">
        <v>6</v>
      </c>
      <c r="AK7">
        <v>12.884</v>
      </c>
      <c r="AL7">
        <v>7.9589999999999996</v>
      </c>
      <c r="AM7">
        <v>8.74</v>
      </c>
      <c r="AO7" t="s">
        <v>6</v>
      </c>
      <c r="AP7">
        <v>11.558</v>
      </c>
      <c r="AQ7">
        <v>8.8230000000000004</v>
      </c>
      <c r="AR7">
        <v>9.7420000000000009</v>
      </c>
      <c r="AT7" t="s">
        <v>6</v>
      </c>
      <c r="AU7">
        <v>14.009</v>
      </c>
      <c r="AV7">
        <v>8.8409999999999993</v>
      </c>
      <c r="AW7">
        <v>10.282</v>
      </c>
      <c r="AY7" t="s">
        <v>6</v>
      </c>
      <c r="AZ7">
        <v>6.827</v>
      </c>
      <c r="BA7">
        <v>4.6120000000000001</v>
      </c>
      <c r="BB7">
        <v>4.3049999999999997</v>
      </c>
      <c r="BD7" t="s">
        <v>6</v>
      </c>
      <c r="BE7">
        <v>6.4820000000000002</v>
      </c>
      <c r="BF7">
        <v>4.5110000000000001</v>
      </c>
      <c r="BG7">
        <v>4.3840000000000003</v>
      </c>
      <c r="BI7" t="s">
        <v>6</v>
      </c>
      <c r="BJ7">
        <v>6.7439999999999998</v>
      </c>
      <c r="BK7">
        <v>12.911</v>
      </c>
      <c r="BL7">
        <v>5.0330000000000004</v>
      </c>
    </row>
    <row r="8" spans="1:65" x14ac:dyDescent="0.2">
      <c r="A8" t="s">
        <v>0</v>
      </c>
      <c r="B8" t="s">
        <v>7</v>
      </c>
      <c r="C8" t="s">
        <v>7</v>
      </c>
      <c r="D8" t="s">
        <v>7</v>
      </c>
      <c r="F8" t="s">
        <v>0</v>
      </c>
      <c r="G8" t="s">
        <v>7</v>
      </c>
      <c r="H8" t="s">
        <v>7</v>
      </c>
      <c r="I8" t="s">
        <v>7</v>
      </c>
      <c r="K8" t="s">
        <v>0</v>
      </c>
      <c r="L8" t="s">
        <v>7</v>
      </c>
      <c r="M8" t="s">
        <v>7</v>
      </c>
      <c r="N8" t="s">
        <v>7</v>
      </c>
      <c r="P8" t="s">
        <v>0</v>
      </c>
      <c r="Q8" t="s">
        <v>7</v>
      </c>
      <c r="R8" t="s">
        <v>7</v>
      </c>
      <c r="S8" t="s">
        <v>7</v>
      </c>
      <c r="U8" t="s">
        <v>0</v>
      </c>
      <c r="V8" t="s">
        <v>7</v>
      </c>
      <c r="W8" t="s">
        <v>7</v>
      </c>
      <c r="X8" t="s">
        <v>7</v>
      </c>
      <c r="Z8" t="s">
        <v>0</v>
      </c>
      <c r="AA8" t="s">
        <v>7</v>
      </c>
      <c r="AB8" t="s">
        <v>7</v>
      </c>
      <c r="AC8" t="s">
        <v>7</v>
      </c>
      <c r="AE8" t="s">
        <v>0</v>
      </c>
      <c r="AF8" t="s">
        <v>7</v>
      </c>
      <c r="AG8" t="s">
        <v>7</v>
      </c>
      <c r="AH8" t="s">
        <v>7</v>
      </c>
      <c r="AJ8" t="s">
        <v>0</v>
      </c>
      <c r="AK8" t="s">
        <v>7</v>
      </c>
      <c r="AL8" t="s">
        <v>7</v>
      </c>
      <c r="AM8" t="s">
        <v>7</v>
      </c>
      <c r="AO8" t="s">
        <v>0</v>
      </c>
      <c r="AP8" t="s">
        <v>7</v>
      </c>
      <c r="AQ8" t="s">
        <v>7</v>
      </c>
      <c r="AR8" t="s">
        <v>7</v>
      </c>
      <c r="AT8" t="s">
        <v>0</v>
      </c>
      <c r="AU8" t="s">
        <v>7</v>
      </c>
      <c r="AV8" t="s">
        <v>7</v>
      </c>
      <c r="AW8" t="s">
        <v>7</v>
      </c>
      <c r="AY8" t="s">
        <v>0</v>
      </c>
      <c r="AZ8" t="s">
        <v>7</v>
      </c>
      <c r="BA8" t="s">
        <v>7</v>
      </c>
      <c r="BB8" t="s">
        <v>7</v>
      </c>
      <c r="BD8" t="s">
        <v>0</v>
      </c>
      <c r="BE8" t="s">
        <v>7</v>
      </c>
      <c r="BF8" t="s">
        <v>7</v>
      </c>
      <c r="BG8" t="s">
        <v>7</v>
      </c>
      <c r="BI8" t="s">
        <v>0</v>
      </c>
      <c r="BJ8" t="s">
        <v>7</v>
      </c>
      <c r="BK8" t="s">
        <v>7</v>
      </c>
      <c r="BL8" t="s">
        <v>7</v>
      </c>
    </row>
    <row r="9" spans="1:65" x14ac:dyDescent="0.2">
      <c r="A9" t="s">
        <v>2</v>
      </c>
      <c r="B9">
        <v>5.5E-2</v>
      </c>
      <c r="C9">
        <v>8.1000000000000003E-2</v>
      </c>
      <c r="D9">
        <v>0.122</v>
      </c>
      <c r="F9" t="s">
        <v>2</v>
      </c>
      <c r="G9">
        <v>5.8000000000000003E-2</v>
      </c>
      <c r="H9">
        <v>8.5999999999999993E-2</v>
      </c>
      <c r="I9">
        <v>0.158</v>
      </c>
      <c r="K9" t="s">
        <v>2</v>
      </c>
      <c r="L9">
        <v>5.6000000000000001E-2</v>
      </c>
      <c r="M9">
        <v>8.1000000000000003E-2</v>
      </c>
      <c r="N9">
        <v>0.17199999999999999</v>
      </c>
      <c r="P9" t="s">
        <v>2</v>
      </c>
      <c r="Q9">
        <v>5.6000000000000001E-2</v>
      </c>
      <c r="R9">
        <v>7.8E-2</v>
      </c>
      <c r="S9">
        <v>0.156</v>
      </c>
      <c r="U9" t="s">
        <v>2</v>
      </c>
      <c r="V9">
        <v>5.5E-2</v>
      </c>
      <c r="W9">
        <v>8.2000000000000003E-2</v>
      </c>
      <c r="X9">
        <v>0.16200000000000001</v>
      </c>
      <c r="Z9" t="s">
        <v>2</v>
      </c>
      <c r="AA9">
        <v>5.6000000000000001E-2</v>
      </c>
      <c r="AB9">
        <v>8.4000000000000005E-2</v>
      </c>
      <c r="AC9">
        <v>0.16700000000000001</v>
      </c>
      <c r="AE9" t="s">
        <v>2</v>
      </c>
      <c r="AF9">
        <v>5.5E-2</v>
      </c>
      <c r="AG9">
        <v>7.9000000000000001E-2</v>
      </c>
      <c r="AH9">
        <v>0.14000000000000001</v>
      </c>
      <c r="AJ9" t="s">
        <v>2</v>
      </c>
      <c r="AK9">
        <v>5.3999999999999999E-2</v>
      </c>
      <c r="AL9">
        <v>8.3000000000000004E-2</v>
      </c>
      <c r="AM9">
        <v>0.154</v>
      </c>
      <c r="AO9" t="s">
        <v>2</v>
      </c>
      <c r="AP9">
        <v>5.5E-2</v>
      </c>
      <c r="AQ9">
        <v>0.08</v>
      </c>
      <c r="AR9">
        <v>0.14499999999999999</v>
      </c>
      <c r="AT9" t="s">
        <v>2</v>
      </c>
      <c r="AU9">
        <v>5.6000000000000001E-2</v>
      </c>
      <c r="AV9">
        <v>0.08</v>
      </c>
      <c r="AW9">
        <v>0.14499999999999999</v>
      </c>
      <c r="AY9" t="s">
        <v>2</v>
      </c>
      <c r="AZ9">
        <v>5.6000000000000001E-2</v>
      </c>
      <c r="BA9">
        <v>8.5000000000000006E-2</v>
      </c>
      <c r="BB9">
        <v>0.154</v>
      </c>
      <c r="BD9" t="s">
        <v>2</v>
      </c>
      <c r="BE9">
        <v>5.5E-2</v>
      </c>
      <c r="BF9">
        <v>8.2000000000000003E-2</v>
      </c>
      <c r="BG9">
        <v>0.16200000000000001</v>
      </c>
      <c r="BI9" t="s">
        <v>2</v>
      </c>
      <c r="BJ9">
        <v>5.6000000000000001E-2</v>
      </c>
      <c r="BK9">
        <v>8.4000000000000005E-2</v>
      </c>
      <c r="BL9">
        <v>0.14000000000000001</v>
      </c>
    </row>
    <row r="10" spans="1:65" x14ac:dyDescent="0.2">
      <c r="A10" t="s">
        <v>3</v>
      </c>
      <c r="B10">
        <v>1.9999999552965102E-2</v>
      </c>
      <c r="C10">
        <v>5.09999990463256E-2</v>
      </c>
      <c r="D10">
        <v>9.8999999463558197E-2</v>
      </c>
      <c r="F10" t="s">
        <v>3</v>
      </c>
      <c r="G10">
        <v>2.5000000372528999E-2</v>
      </c>
      <c r="H10">
        <v>5.49999997019767E-2</v>
      </c>
      <c r="I10">
        <v>0.13699999451637199</v>
      </c>
      <c r="K10" t="s">
        <v>3</v>
      </c>
      <c r="L10">
        <v>2.19999998807907E-2</v>
      </c>
      <c r="M10">
        <v>5.0000000745057997E-2</v>
      </c>
      <c r="N10">
        <v>0.15500000119209201</v>
      </c>
      <c r="P10" t="s">
        <v>3</v>
      </c>
      <c r="Q10">
        <v>2.30000000447034E-2</v>
      </c>
      <c r="R10">
        <v>4.8999998718500103E-2</v>
      </c>
      <c r="S10">
        <v>0.13699999451637199</v>
      </c>
      <c r="U10" t="s">
        <v>3</v>
      </c>
      <c r="V10">
        <v>1.9999999552965102E-2</v>
      </c>
      <c r="W10">
        <v>5.09999990463256E-2</v>
      </c>
      <c r="X10">
        <v>0.14100000262260401</v>
      </c>
      <c r="Z10" t="s">
        <v>3</v>
      </c>
      <c r="AA10">
        <v>2.30000000447034E-2</v>
      </c>
      <c r="AB10">
        <v>5.4000001400709097E-2</v>
      </c>
      <c r="AC10">
        <v>0.14699999988078999</v>
      </c>
      <c r="AE10" t="s">
        <v>3</v>
      </c>
      <c r="AF10">
        <v>2.0999999716877899E-2</v>
      </c>
      <c r="AG10">
        <v>4.8999998718500103E-2</v>
      </c>
      <c r="AH10">
        <v>0.11900000274181299</v>
      </c>
      <c r="AJ10" t="s">
        <v>3</v>
      </c>
      <c r="AK10">
        <v>1.7999999225139601E-2</v>
      </c>
      <c r="AL10">
        <v>5.2999999374151202E-2</v>
      </c>
      <c r="AM10">
        <v>0.13300000131130199</v>
      </c>
      <c r="AO10" t="s">
        <v>3</v>
      </c>
      <c r="AP10">
        <v>2.0999999716877899E-2</v>
      </c>
      <c r="AQ10">
        <v>5.0000000745057997E-2</v>
      </c>
      <c r="AR10">
        <v>0.12399999797344199</v>
      </c>
      <c r="AT10" t="s">
        <v>3</v>
      </c>
      <c r="AU10">
        <v>2.19999998807907E-2</v>
      </c>
      <c r="AV10">
        <v>5.0000000745057997E-2</v>
      </c>
      <c r="AW10">
        <v>0.12399999797344199</v>
      </c>
      <c r="AY10" t="s">
        <v>3</v>
      </c>
      <c r="AZ10">
        <v>2.30000000447034E-2</v>
      </c>
      <c r="BA10">
        <v>5.4000001400709097E-2</v>
      </c>
      <c r="BB10">
        <v>0.135000005364418</v>
      </c>
      <c r="BD10" t="s">
        <v>3</v>
      </c>
      <c r="BE10">
        <v>2.0999999716877899E-2</v>
      </c>
      <c r="BF10">
        <v>5.09999990463256E-2</v>
      </c>
      <c r="BG10">
        <v>0.14200000464916199</v>
      </c>
      <c r="BI10" t="s">
        <v>3</v>
      </c>
      <c r="BJ10">
        <v>2.19999998807907E-2</v>
      </c>
      <c r="BK10">
        <v>5.2999999374151202E-2</v>
      </c>
      <c r="BL10">
        <v>0.118000000715255</v>
      </c>
    </row>
    <row r="11" spans="1:65" x14ac:dyDescent="0.2">
      <c r="A11" t="s">
        <v>4</v>
      </c>
      <c r="B11">
        <v>0.46999999880790699</v>
      </c>
      <c r="C11">
        <v>1.17400002479553</v>
      </c>
      <c r="D11">
        <v>2.0999999046325599</v>
      </c>
      <c r="F11" t="s">
        <v>4</v>
      </c>
      <c r="G11">
        <v>0.57200002670287997</v>
      </c>
      <c r="H11">
        <v>1.2749999761581401</v>
      </c>
      <c r="I11">
        <v>2.91000008583068</v>
      </c>
      <c r="K11" t="s">
        <v>4</v>
      </c>
      <c r="L11">
        <v>0.51300001144409102</v>
      </c>
      <c r="M11">
        <v>1.16999995708465</v>
      </c>
      <c r="N11">
        <v>3.2750000953674299</v>
      </c>
      <c r="P11" t="s">
        <v>4</v>
      </c>
      <c r="Q11">
        <v>0.52700001001357999</v>
      </c>
      <c r="R11">
        <v>1.11600005626678</v>
      </c>
      <c r="S11">
        <v>2.9059998989105198</v>
      </c>
      <c r="U11" t="s">
        <v>4</v>
      </c>
      <c r="V11">
        <v>0.46000000834464999</v>
      </c>
      <c r="W11">
        <v>1.1890000104904099</v>
      </c>
      <c r="X11">
        <v>2.98600006103515</v>
      </c>
      <c r="Z11" t="s">
        <v>4</v>
      </c>
      <c r="AA11">
        <v>0.52200001478195102</v>
      </c>
      <c r="AB11">
        <v>1.2430000305175699</v>
      </c>
      <c r="AC11">
        <v>3.1129999160766602</v>
      </c>
      <c r="AE11" t="s">
        <v>4</v>
      </c>
      <c r="AF11">
        <v>0.490000009536743</v>
      </c>
      <c r="AG11">
        <v>1.1269999742507899</v>
      </c>
      <c r="AH11">
        <v>2.53200006484985</v>
      </c>
      <c r="AJ11" t="s">
        <v>4</v>
      </c>
      <c r="AK11">
        <v>0.414000004529953</v>
      </c>
      <c r="AL11">
        <v>1.21800005435943</v>
      </c>
      <c r="AM11">
        <v>2.8229999542236301</v>
      </c>
      <c r="AO11" t="s">
        <v>4</v>
      </c>
      <c r="AP11">
        <v>0.48899999260902399</v>
      </c>
      <c r="AQ11">
        <v>1.1549999713897701</v>
      </c>
      <c r="AR11">
        <v>2.6199998855590798</v>
      </c>
      <c r="AT11" t="s">
        <v>4</v>
      </c>
      <c r="AU11">
        <v>0.50199997425079301</v>
      </c>
      <c r="AV11">
        <v>1.15100002288818</v>
      </c>
      <c r="AW11">
        <v>2.6259999275207502</v>
      </c>
      <c r="AY11" t="s">
        <v>4</v>
      </c>
      <c r="AZ11">
        <v>0.52600002288818304</v>
      </c>
      <c r="BA11">
        <v>1.24500000476837</v>
      </c>
      <c r="BB11">
        <v>2.85199999809265</v>
      </c>
      <c r="BD11" t="s">
        <v>4</v>
      </c>
      <c r="BE11">
        <v>0.490999996662139</v>
      </c>
      <c r="BF11">
        <v>1.18400001525878</v>
      </c>
      <c r="BG11">
        <v>3.0060000419616699</v>
      </c>
      <c r="BI11" t="s">
        <v>4</v>
      </c>
      <c r="BJ11">
        <v>0.50900000333786</v>
      </c>
      <c r="BK11">
        <v>1.23300004005432</v>
      </c>
      <c r="BL11">
        <v>2.5099999904632502</v>
      </c>
    </row>
    <row r="12" spans="1:65" x14ac:dyDescent="0.2">
      <c r="A12" t="s">
        <v>5</v>
      </c>
      <c r="B12">
        <v>0.86005507418307703</v>
      </c>
      <c r="C12">
        <v>0.86793986956585201</v>
      </c>
      <c r="D12">
        <v>0.67165770719030504</v>
      </c>
      <c r="F12" t="s">
        <v>5</v>
      </c>
      <c r="G12">
        <v>0.86013161663356896</v>
      </c>
      <c r="H12">
        <v>0.86601269473879305</v>
      </c>
      <c r="I12">
        <v>0.66839800132383997</v>
      </c>
      <c r="K12" t="s">
        <v>5</v>
      </c>
      <c r="L12">
        <v>0.85934457444942902</v>
      </c>
      <c r="M12">
        <v>0.86752123892226796</v>
      </c>
      <c r="N12">
        <v>0.67060655809417602</v>
      </c>
      <c r="P12" t="s">
        <v>5</v>
      </c>
      <c r="Q12">
        <v>0.85788447921984201</v>
      </c>
      <c r="R12">
        <v>0.86673528334215599</v>
      </c>
      <c r="S12">
        <v>0.67179127179097597</v>
      </c>
      <c r="U12" t="s">
        <v>5</v>
      </c>
      <c r="V12">
        <v>0.86101812389565302</v>
      </c>
      <c r="W12">
        <v>0.867277245979858</v>
      </c>
      <c r="X12">
        <v>0.66990818229637605</v>
      </c>
      <c r="Z12" t="s">
        <v>5</v>
      </c>
      <c r="AA12">
        <v>0.85734415332680403</v>
      </c>
      <c r="AB12">
        <v>0.86736878729849798</v>
      </c>
      <c r="AC12">
        <v>0.66656331424165005</v>
      </c>
      <c r="AE12" t="s">
        <v>5</v>
      </c>
      <c r="AF12">
        <v>0.85858403992760901</v>
      </c>
      <c r="AG12">
        <v>0.86890793180894599</v>
      </c>
      <c r="AH12">
        <v>0.671968713273292</v>
      </c>
      <c r="AJ12" t="s">
        <v>5</v>
      </c>
      <c r="AK12">
        <v>0.85844726262940696</v>
      </c>
      <c r="AL12">
        <v>0.86866240454803001</v>
      </c>
      <c r="AM12">
        <v>0.66968639003655295</v>
      </c>
      <c r="AO12" t="s">
        <v>5</v>
      </c>
      <c r="AP12">
        <v>0.85914353712162195</v>
      </c>
      <c r="AQ12">
        <v>0.86957112778814905</v>
      </c>
      <c r="AR12">
        <v>0.672362105649421</v>
      </c>
      <c r="AT12" t="s">
        <v>5</v>
      </c>
      <c r="AU12">
        <v>0.85889915505544001</v>
      </c>
      <c r="AV12">
        <v>0.86839191356194301</v>
      </c>
      <c r="AW12">
        <v>0.66960900213401398</v>
      </c>
      <c r="AY12" t="s">
        <v>5</v>
      </c>
      <c r="AZ12">
        <v>0.85741432392890704</v>
      </c>
      <c r="BA12">
        <v>0.86877038205686397</v>
      </c>
      <c r="BB12">
        <v>0.67111020910583097</v>
      </c>
      <c r="BD12" t="s">
        <v>5</v>
      </c>
      <c r="BE12">
        <v>0.85800391410972598</v>
      </c>
      <c r="BF12">
        <v>0.86941490745817895</v>
      </c>
      <c r="BG12">
        <v>0.66885380623151502</v>
      </c>
      <c r="BI12" t="s">
        <v>5</v>
      </c>
      <c r="BJ12">
        <v>0.86060702461823102</v>
      </c>
      <c r="BK12">
        <v>0.86640037112428603</v>
      </c>
      <c r="BL12">
        <v>0.66902922790685804</v>
      </c>
    </row>
    <row r="13" spans="1:65" x14ac:dyDescent="0.2">
      <c r="A13" t="s">
        <v>6</v>
      </c>
      <c r="B13">
        <v>6.0979999999999999</v>
      </c>
      <c r="C13">
        <v>5.5540000000000003</v>
      </c>
      <c r="D13">
        <v>4.3970000000000002</v>
      </c>
      <c r="F13" t="s">
        <v>6</v>
      </c>
      <c r="G13">
        <v>7.11</v>
      </c>
      <c r="H13">
        <v>5.3479999999999999</v>
      </c>
      <c r="I13">
        <v>5.66</v>
      </c>
      <c r="K13" t="s">
        <v>6</v>
      </c>
      <c r="L13">
        <v>7.3259999999999996</v>
      </c>
      <c r="M13">
        <v>5.3029999999999999</v>
      </c>
      <c r="N13">
        <v>5.3230000000000004</v>
      </c>
      <c r="P13" t="s">
        <v>6</v>
      </c>
      <c r="Q13">
        <v>9.9179999999999993</v>
      </c>
      <c r="R13">
        <v>5.6340000000000003</v>
      </c>
      <c r="S13">
        <v>5.7030000000000003</v>
      </c>
      <c r="U13" t="s">
        <v>6</v>
      </c>
      <c r="V13">
        <v>8.7919999999999998</v>
      </c>
      <c r="W13">
        <v>6.48</v>
      </c>
      <c r="X13">
        <v>7.5039999999999996</v>
      </c>
      <c r="Z13" t="s">
        <v>6</v>
      </c>
      <c r="AA13">
        <v>9.4149999999999991</v>
      </c>
      <c r="AB13">
        <v>8.0749999999999993</v>
      </c>
      <c r="AC13">
        <v>6.6669999999999998</v>
      </c>
      <c r="AE13" t="s">
        <v>6</v>
      </c>
      <c r="AF13">
        <v>13.351000000000001</v>
      </c>
      <c r="AG13">
        <v>7.0709999999999997</v>
      </c>
      <c r="AH13">
        <v>6.9470000000000001</v>
      </c>
      <c r="AJ13" t="s">
        <v>6</v>
      </c>
      <c r="AK13">
        <v>13.006</v>
      </c>
      <c r="AL13">
        <v>7.81</v>
      </c>
      <c r="AM13">
        <v>9.4930000000000003</v>
      </c>
      <c r="AO13" t="s">
        <v>6</v>
      </c>
      <c r="AP13">
        <v>13.282999999999999</v>
      </c>
      <c r="AQ13">
        <v>8.02</v>
      </c>
      <c r="AR13">
        <v>9.5869999999999997</v>
      </c>
      <c r="AT13" t="s">
        <v>6</v>
      </c>
      <c r="AU13">
        <v>14.461</v>
      </c>
      <c r="AV13">
        <v>8.7729999999999997</v>
      </c>
      <c r="AW13">
        <v>10.106</v>
      </c>
      <c r="AY13" t="s">
        <v>6</v>
      </c>
      <c r="AZ13">
        <v>7.0259999999999998</v>
      </c>
      <c r="BA13">
        <v>4.6669999999999998</v>
      </c>
      <c r="BB13">
        <v>4.2960000000000003</v>
      </c>
      <c r="BD13" t="s">
        <v>6</v>
      </c>
      <c r="BE13">
        <v>6.5590000000000002</v>
      </c>
      <c r="BF13">
        <v>10.456</v>
      </c>
      <c r="BG13">
        <v>4.4850000000000003</v>
      </c>
      <c r="BI13" t="s">
        <v>6</v>
      </c>
      <c r="BJ13">
        <v>5.9340000000000002</v>
      </c>
      <c r="BK13">
        <v>4.9279999999999999</v>
      </c>
      <c r="BL13">
        <v>4.8159999999999998</v>
      </c>
    </row>
    <row r="14" spans="1:65" x14ac:dyDescent="0.2">
      <c r="A14" t="s">
        <v>0</v>
      </c>
      <c r="B14" t="s">
        <v>8</v>
      </c>
      <c r="C14" t="s">
        <v>8</v>
      </c>
      <c r="D14" t="s">
        <v>8</v>
      </c>
      <c r="F14" t="s">
        <v>0</v>
      </c>
      <c r="G14" t="s">
        <v>8</v>
      </c>
      <c r="H14" t="s">
        <v>8</v>
      </c>
      <c r="I14" t="s">
        <v>8</v>
      </c>
      <c r="K14" t="s">
        <v>0</v>
      </c>
      <c r="L14" t="s">
        <v>8</v>
      </c>
      <c r="M14" t="s">
        <v>8</v>
      </c>
      <c r="N14" t="s">
        <v>8</v>
      </c>
      <c r="P14" t="s">
        <v>0</v>
      </c>
      <c r="Q14" t="s">
        <v>8</v>
      </c>
      <c r="R14" t="s">
        <v>8</v>
      </c>
      <c r="S14" t="s">
        <v>8</v>
      </c>
      <c r="U14" t="s">
        <v>0</v>
      </c>
      <c r="V14" t="s">
        <v>8</v>
      </c>
      <c r="W14" t="s">
        <v>8</v>
      </c>
      <c r="X14" t="s">
        <v>8</v>
      </c>
      <c r="Z14" t="s">
        <v>0</v>
      </c>
      <c r="AA14" t="s">
        <v>8</v>
      </c>
      <c r="AB14" t="s">
        <v>8</v>
      </c>
      <c r="AC14" t="s">
        <v>8</v>
      </c>
      <c r="AE14" t="s">
        <v>0</v>
      </c>
      <c r="AF14" t="s">
        <v>8</v>
      </c>
      <c r="AG14" t="s">
        <v>8</v>
      </c>
      <c r="AH14" t="s">
        <v>8</v>
      </c>
      <c r="AJ14" t="s">
        <v>0</v>
      </c>
      <c r="AK14" t="s">
        <v>8</v>
      </c>
      <c r="AL14" t="s">
        <v>8</v>
      </c>
      <c r="AM14" t="s">
        <v>8</v>
      </c>
      <c r="AO14" t="s">
        <v>0</v>
      </c>
      <c r="AP14" t="s">
        <v>8</v>
      </c>
      <c r="AQ14" t="s">
        <v>8</v>
      </c>
      <c r="AR14" t="s">
        <v>8</v>
      </c>
      <c r="AT14" t="s">
        <v>0</v>
      </c>
      <c r="AU14" t="s">
        <v>8</v>
      </c>
      <c r="AV14" t="s">
        <v>8</v>
      </c>
      <c r="AW14" t="s">
        <v>8</v>
      </c>
      <c r="AY14" t="s">
        <v>0</v>
      </c>
      <c r="AZ14" t="s">
        <v>8</v>
      </c>
      <c r="BA14" t="s">
        <v>8</v>
      </c>
      <c r="BB14" t="s">
        <v>8</v>
      </c>
      <c r="BD14" t="s">
        <v>0</v>
      </c>
      <c r="BE14" t="s">
        <v>8</v>
      </c>
      <c r="BF14" t="s">
        <v>8</v>
      </c>
      <c r="BG14" t="s">
        <v>8</v>
      </c>
      <c r="BI14" t="s">
        <v>0</v>
      </c>
      <c r="BJ14" t="s">
        <v>8</v>
      </c>
      <c r="BK14" t="s">
        <v>8</v>
      </c>
      <c r="BL14" t="s">
        <v>8</v>
      </c>
    </row>
    <row r="15" spans="1:65" x14ac:dyDescent="0.2">
      <c r="A15" t="s">
        <v>2</v>
      </c>
      <c r="B15">
        <v>0.14299999999999999</v>
      </c>
      <c r="C15">
        <v>2.3E-2</v>
      </c>
      <c r="D15">
        <v>2.9000000000000001E-2</v>
      </c>
      <c r="F15" t="s">
        <v>2</v>
      </c>
      <c r="G15">
        <v>0.13400000000000001</v>
      </c>
      <c r="H15">
        <v>0.03</v>
      </c>
      <c r="I15">
        <v>2.5000000000000001E-2</v>
      </c>
      <c r="K15" t="s">
        <v>2</v>
      </c>
      <c r="L15">
        <v>0.14799999999999999</v>
      </c>
      <c r="M15">
        <v>3.3000000000000002E-2</v>
      </c>
      <c r="N15">
        <v>2.1999999999999999E-2</v>
      </c>
      <c r="P15" t="s">
        <v>2</v>
      </c>
      <c r="Q15">
        <v>0.16200000000000001</v>
      </c>
      <c r="R15">
        <v>3.3000000000000002E-2</v>
      </c>
      <c r="S15">
        <v>2.5000000000000001E-2</v>
      </c>
      <c r="U15" t="s">
        <v>2</v>
      </c>
      <c r="V15">
        <v>0.128</v>
      </c>
      <c r="W15">
        <v>4.7E-2</v>
      </c>
      <c r="X15">
        <v>2.4E-2</v>
      </c>
      <c r="Z15" t="s">
        <v>2</v>
      </c>
      <c r="AA15">
        <v>0.111</v>
      </c>
      <c r="AB15">
        <v>4.2000000000000003E-2</v>
      </c>
      <c r="AC15">
        <v>2.8000000000000001E-2</v>
      </c>
      <c r="AE15" t="s">
        <v>2</v>
      </c>
      <c r="AF15">
        <v>0.114</v>
      </c>
      <c r="AG15">
        <v>3.5999999999999997E-2</v>
      </c>
      <c r="AH15">
        <v>3.1E-2</v>
      </c>
      <c r="AJ15" t="s">
        <v>2</v>
      </c>
      <c r="AK15">
        <v>0.14000000000000001</v>
      </c>
      <c r="AL15">
        <v>2.7E-2</v>
      </c>
      <c r="AM15">
        <v>2.1999999999999999E-2</v>
      </c>
      <c r="AO15" t="s">
        <v>2</v>
      </c>
      <c r="AP15">
        <v>0.121</v>
      </c>
      <c r="AQ15">
        <v>4.7E-2</v>
      </c>
      <c r="AR15">
        <v>2.4E-2</v>
      </c>
      <c r="AT15" t="s">
        <v>2</v>
      </c>
      <c r="AU15">
        <v>0.106</v>
      </c>
      <c r="AV15">
        <v>3.5000000000000003E-2</v>
      </c>
      <c r="AW15">
        <v>2.1999999999999999E-2</v>
      </c>
      <c r="AY15" t="s">
        <v>2</v>
      </c>
      <c r="AZ15">
        <v>0.14699999999999999</v>
      </c>
      <c r="BA15">
        <v>0.03</v>
      </c>
      <c r="BB15">
        <v>0.02</v>
      </c>
      <c r="BD15" t="s">
        <v>2</v>
      </c>
      <c r="BE15">
        <v>0.125</v>
      </c>
      <c r="BF15">
        <v>2.7E-2</v>
      </c>
      <c r="BG15">
        <v>1.9E-2</v>
      </c>
      <c r="BI15" t="s">
        <v>2</v>
      </c>
      <c r="BJ15">
        <v>0.129</v>
      </c>
      <c r="BK15">
        <v>3.9E-2</v>
      </c>
      <c r="BL15">
        <v>2.8000000000000001E-2</v>
      </c>
    </row>
    <row r="16" spans="1:65" x14ac:dyDescent="0.2">
      <c r="A16" t="s">
        <v>3</v>
      </c>
      <c r="B16">
        <v>0.12800000607967299</v>
      </c>
      <c r="C16">
        <v>1.09999999403953E-2</v>
      </c>
      <c r="D16">
        <v>2.30000000447034E-2</v>
      </c>
      <c r="F16" t="s">
        <v>3</v>
      </c>
      <c r="G16">
        <v>0.11900000274181299</v>
      </c>
      <c r="H16">
        <v>2.0999999716877899E-2</v>
      </c>
      <c r="I16">
        <v>1.70000009238719E-2</v>
      </c>
      <c r="K16" t="s">
        <v>3</v>
      </c>
      <c r="L16">
        <v>0.13300000131130199</v>
      </c>
      <c r="M16">
        <v>2.60000005364418E-2</v>
      </c>
      <c r="N16">
        <v>1.40000004321336E-2</v>
      </c>
      <c r="P16" t="s">
        <v>3</v>
      </c>
      <c r="Q16">
        <v>0.14699999988078999</v>
      </c>
      <c r="R16">
        <v>2.60000005364418E-2</v>
      </c>
      <c r="S16">
        <v>1.7999999225139601E-2</v>
      </c>
      <c r="U16" t="s">
        <v>3</v>
      </c>
      <c r="V16">
        <v>0.112999998033046</v>
      </c>
      <c r="W16">
        <v>4.1000001132488202E-2</v>
      </c>
      <c r="X16">
        <v>1.49999996647238E-2</v>
      </c>
      <c r="Z16" t="s">
        <v>3</v>
      </c>
      <c r="AA16">
        <v>9.7999997437000205E-2</v>
      </c>
      <c r="AB16">
        <v>3.5000000149011598E-2</v>
      </c>
      <c r="AC16">
        <v>2.19999998807907E-2</v>
      </c>
      <c r="AE16" t="s">
        <v>3</v>
      </c>
      <c r="AF16">
        <v>0.10000000149011599</v>
      </c>
      <c r="AG16">
        <v>2.89999991655349E-2</v>
      </c>
      <c r="AH16">
        <v>2.5000000372528999E-2</v>
      </c>
      <c r="AJ16" t="s">
        <v>3</v>
      </c>
      <c r="AK16">
        <v>0.12600000202655701</v>
      </c>
      <c r="AL16">
        <v>1.7999999225139601E-2</v>
      </c>
      <c r="AM16">
        <v>1.30000002682209E-2</v>
      </c>
      <c r="AO16" t="s">
        <v>3</v>
      </c>
      <c r="AP16">
        <v>0.10700000077485999</v>
      </c>
      <c r="AQ16">
        <v>4.1000001132488202E-2</v>
      </c>
      <c r="AR16">
        <v>1.70000009238719E-2</v>
      </c>
      <c r="AT16" t="s">
        <v>3</v>
      </c>
      <c r="AU16">
        <v>9.3000002205371801E-2</v>
      </c>
      <c r="AV16">
        <v>2.8000000864267301E-2</v>
      </c>
      <c r="AW16">
        <v>1.30000002682209E-2</v>
      </c>
      <c r="AY16" t="s">
        <v>3</v>
      </c>
      <c r="AZ16">
        <v>0.13199999928474401</v>
      </c>
      <c r="BA16">
        <v>2.19999998807907E-2</v>
      </c>
      <c r="BB16">
        <v>8.9999996125698003E-3</v>
      </c>
      <c r="BD16" t="s">
        <v>3</v>
      </c>
      <c r="BE16">
        <v>0.11200000345706899</v>
      </c>
      <c r="BF16">
        <v>1.7999999225139601E-2</v>
      </c>
      <c r="BG16">
        <v>6.0000000521540598E-3</v>
      </c>
      <c r="BI16" t="s">
        <v>3</v>
      </c>
      <c r="BJ16">
        <v>0.11400000005960401</v>
      </c>
      <c r="BK16">
        <v>3.2999999821186003E-2</v>
      </c>
      <c r="BL16">
        <v>2.0999999716877899E-2</v>
      </c>
    </row>
    <row r="17" spans="1:64" x14ac:dyDescent="0.2">
      <c r="A17" t="s">
        <v>4</v>
      </c>
      <c r="B17">
        <v>0.17399999499320901</v>
      </c>
      <c r="C17">
        <v>1.60000007599592E-2</v>
      </c>
      <c r="D17">
        <v>3.0999999493360499E-2</v>
      </c>
      <c r="F17" t="s">
        <v>4</v>
      </c>
      <c r="G17">
        <v>0.16200000047683699</v>
      </c>
      <c r="H17">
        <v>2.89999991655349E-2</v>
      </c>
      <c r="I17">
        <v>2.4000000208616201E-2</v>
      </c>
      <c r="K17" t="s">
        <v>4</v>
      </c>
      <c r="L17">
        <v>0.18000000715255701</v>
      </c>
      <c r="M17">
        <v>3.5999998450279201E-2</v>
      </c>
      <c r="N17">
        <v>1.8999999389052301E-2</v>
      </c>
      <c r="P17" t="s">
        <v>4</v>
      </c>
      <c r="Q17">
        <v>0.20000000298023199</v>
      </c>
      <c r="R17">
        <v>3.5999998450279201E-2</v>
      </c>
      <c r="S17">
        <v>2.5000000372528999E-2</v>
      </c>
      <c r="U17" t="s">
        <v>4</v>
      </c>
      <c r="V17">
        <v>0.153999999165534</v>
      </c>
      <c r="W17">
        <v>5.6000001728534698E-2</v>
      </c>
      <c r="X17">
        <v>2.0999999716877899E-2</v>
      </c>
      <c r="Z17" t="s">
        <v>4</v>
      </c>
      <c r="AA17">
        <v>0.13300000131130199</v>
      </c>
      <c r="AB17">
        <v>4.8999998718500103E-2</v>
      </c>
      <c r="AC17">
        <v>3.0999999493360499E-2</v>
      </c>
      <c r="AE17" t="s">
        <v>4</v>
      </c>
      <c r="AF17">
        <v>0.13600000739097501</v>
      </c>
      <c r="AG17">
        <v>3.9999999105930301E-2</v>
      </c>
      <c r="AH17">
        <v>3.5000000149011598E-2</v>
      </c>
      <c r="AJ17" t="s">
        <v>4</v>
      </c>
      <c r="AK17">
        <v>0.17200000584125499</v>
      </c>
      <c r="AL17">
        <v>2.4000000208616201E-2</v>
      </c>
      <c r="AM17">
        <v>1.7999999225139601E-2</v>
      </c>
      <c r="AO17" t="s">
        <v>4</v>
      </c>
      <c r="AP17">
        <v>0.14599999785423201</v>
      </c>
      <c r="AQ17">
        <v>5.6000001728534698E-2</v>
      </c>
      <c r="AR17">
        <v>2.30000000447034E-2</v>
      </c>
      <c r="AT17" t="s">
        <v>4</v>
      </c>
      <c r="AU17">
        <v>0.12600000202655701</v>
      </c>
      <c r="AV17">
        <v>3.9000000804662698E-2</v>
      </c>
      <c r="AW17">
        <v>1.7999999225139601E-2</v>
      </c>
      <c r="AY17" t="s">
        <v>4</v>
      </c>
      <c r="AZ17">
        <v>0.17900000512599901</v>
      </c>
      <c r="BA17">
        <v>2.9999999329447701E-2</v>
      </c>
      <c r="BB17">
        <v>1.2000000104308101E-2</v>
      </c>
      <c r="BD17" t="s">
        <v>4</v>
      </c>
      <c r="BE17">
        <v>0.15199999511241899</v>
      </c>
      <c r="BF17">
        <v>2.5000000372528999E-2</v>
      </c>
      <c r="BG17">
        <v>8.9999996125698003E-3</v>
      </c>
      <c r="BI17" t="s">
        <v>4</v>
      </c>
      <c r="BJ17">
        <v>0.15500000119209201</v>
      </c>
      <c r="BK17">
        <v>4.5000001788139302E-2</v>
      </c>
      <c r="BL17">
        <v>2.89999991655349E-2</v>
      </c>
    </row>
    <row r="18" spans="1:64" x14ac:dyDescent="0.2">
      <c r="A18" t="s">
        <v>5</v>
      </c>
      <c r="B18">
        <v>0.95951628534007505</v>
      </c>
      <c r="C18">
        <v>0.945986183099637</v>
      </c>
      <c r="D18">
        <v>0.96254203187380405</v>
      </c>
      <c r="F18" t="s">
        <v>5</v>
      </c>
      <c r="G18">
        <v>0.95951689404752805</v>
      </c>
      <c r="H18">
        <v>0.94601031663036295</v>
      </c>
      <c r="I18">
        <v>0.96253508387349596</v>
      </c>
      <c r="K18" t="s">
        <v>5</v>
      </c>
      <c r="L18">
        <v>0.95937174188821805</v>
      </c>
      <c r="M18">
        <v>0.94600559568142095</v>
      </c>
      <c r="N18">
        <v>0.96254095538688</v>
      </c>
      <c r="P18" t="s">
        <v>5</v>
      </c>
      <c r="Q18">
        <v>0.95924245806045705</v>
      </c>
      <c r="R18">
        <v>0.94600997109317297</v>
      </c>
      <c r="S18">
        <v>0.96255169685979902</v>
      </c>
      <c r="U18" t="s">
        <v>5</v>
      </c>
      <c r="V18">
        <v>0.95962398408135496</v>
      </c>
      <c r="W18">
        <v>0.94602351471402002</v>
      </c>
      <c r="X18">
        <v>0.96255043865142698</v>
      </c>
      <c r="Z18" t="s">
        <v>5</v>
      </c>
      <c r="AA18">
        <v>0.95988335751940101</v>
      </c>
      <c r="AB18">
        <v>0.94601808450105296</v>
      </c>
      <c r="AC18">
        <v>0.962541171671493</v>
      </c>
      <c r="AE18" t="s">
        <v>5</v>
      </c>
      <c r="AF18">
        <v>0.959826548521168</v>
      </c>
      <c r="AG18">
        <v>0.94601699905207903</v>
      </c>
      <c r="AH18">
        <v>0.96255284642713401</v>
      </c>
      <c r="AJ18" t="s">
        <v>5</v>
      </c>
      <c r="AK18">
        <v>0.95960497269337097</v>
      </c>
      <c r="AL18">
        <v>0.94598528160351303</v>
      </c>
      <c r="AM18">
        <v>0.962542482775396</v>
      </c>
      <c r="AO18" t="s">
        <v>5</v>
      </c>
      <c r="AP18">
        <v>0.959707397229418</v>
      </c>
      <c r="AQ18">
        <v>0.94602654960534505</v>
      </c>
      <c r="AR18">
        <v>0.96253588765049203</v>
      </c>
      <c r="AT18" t="s">
        <v>5</v>
      </c>
      <c r="AU18">
        <v>0.95989887864924295</v>
      </c>
      <c r="AV18">
        <v>0.94600958189720996</v>
      </c>
      <c r="AW18">
        <v>0.96252801377721697</v>
      </c>
      <c r="AY18" t="s">
        <v>5</v>
      </c>
      <c r="AZ18">
        <v>0.95943061691393206</v>
      </c>
      <c r="BA18">
        <v>0.94601899643474896</v>
      </c>
      <c r="BB18">
        <v>0.96253790506340997</v>
      </c>
      <c r="BD18" t="s">
        <v>5</v>
      </c>
      <c r="BE18">
        <v>0.95976306564676495</v>
      </c>
      <c r="BF18">
        <v>0.94599661323256101</v>
      </c>
      <c r="BG18">
        <v>0.96252985872374497</v>
      </c>
      <c r="BI18" t="s">
        <v>5</v>
      </c>
      <c r="BJ18">
        <v>0.95953888435453805</v>
      </c>
      <c r="BK18">
        <v>0.94601456950660101</v>
      </c>
      <c r="BL18">
        <v>0.96255339267538398</v>
      </c>
    </row>
    <row r="19" spans="1:64" x14ac:dyDescent="0.2">
      <c r="A19" t="s">
        <v>6</v>
      </c>
      <c r="B19">
        <v>6.4649999999999999</v>
      </c>
      <c r="C19">
        <v>5.0940000000000003</v>
      </c>
      <c r="D19">
        <v>5.2370000000000001</v>
      </c>
      <c r="F19" t="s">
        <v>6</v>
      </c>
      <c r="G19">
        <v>6.9749999999999996</v>
      </c>
      <c r="H19">
        <v>6.69</v>
      </c>
      <c r="I19">
        <v>6.6609999999999996</v>
      </c>
      <c r="K19" t="s">
        <v>6</v>
      </c>
      <c r="L19">
        <v>7.1180000000000003</v>
      </c>
      <c r="M19">
        <v>6.2549999999999999</v>
      </c>
      <c r="N19">
        <v>6.3460000000000001</v>
      </c>
      <c r="P19" t="s">
        <v>6</v>
      </c>
      <c r="Q19">
        <v>8.9960000000000004</v>
      </c>
      <c r="R19">
        <v>7.4729999999999999</v>
      </c>
      <c r="S19">
        <v>7.2850000000000001</v>
      </c>
      <c r="U19" t="s">
        <v>6</v>
      </c>
      <c r="V19">
        <v>28.231000000000002</v>
      </c>
      <c r="W19">
        <v>7.54</v>
      </c>
      <c r="X19">
        <v>9.4489999999999998</v>
      </c>
      <c r="Z19" t="s">
        <v>6</v>
      </c>
      <c r="AA19">
        <v>8.4860000000000007</v>
      </c>
      <c r="AB19">
        <v>10.18</v>
      </c>
      <c r="AC19">
        <v>8.0069999999999997</v>
      </c>
      <c r="AE19" t="s">
        <v>6</v>
      </c>
      <c r="AF19">
        <v>12.222</v>
      </c>
      <c r="AG19">
        <v>9.9030000000000005</v>
      </c>
      <c r="AH19">
        <v>9.1519999999999992</v>
      </c>
      <c r="AJ19" t="s">
        <v>6</v>
      </c>
      <c r="AK19">
        <v>11.337</v>
      </c>
      <c r="AL19">
        <v>9.5640000000000001</v>
      </c>
      <c r="AM19">
        <v>11.744</v>
      </c>
      <c r="AO19" t="s">
        <v>6</v>
      </c>
      <c r="AP19">
        <v>11.603999999999999</v>
      </c>
      <c r="AQ19">
        <v>10.573</v>
      </c>
      <c r="AR19">
        <v>12.18</v>
      </c>
      <c r="AT19" t="s">
        <v>6</v>
      </c>
      <c r="AU19">
        <v>13.212</v>
      </c>
      <c r="AV19">
        <v>11.118</v>
      </c>
      <c r="AW19">
        <v>12.597</v>
      </c>
      <c r="AY19" t="s">
        <v>6</v>
      </c>
      <c r="AZ19">
        <v>6.7649999999999997</v>
      </c>
      <c r="BA19">
        <v>6.234</v>
      </c>
      <c r="BB19">
        <v>4.9009999999999998</v>
      </c>
      <c r="BD19" t="s">
        <v>6</v>
      </c>
      <c r="BE19">
        <v>5.92</v>
      </c>
      <c r="BF19">
        <v>5.4210000000000003</v>
      </c>
      <c r="BG19">
        <v>5.0060000000000002</v>
      </c>
      <c r="BI19" t="s">
        <v>6</v>
      </c>
      <c r="BJ19">
        <v>6.1879999999999997</v>
      </c>
      <c r="BK19">
        <v>5.39</v>
      </c>
      <c r="BL19">
        <v>5.5369999999999999</v>
      </c>
    </row>
    <row r="20" spans="1:64" x14ac:dyDescent="0.2">
      <c r="A20" t="s">
        <v>0</v>
      </c>
      <c r="B20" t="s">
        <v>9</v>
      </c>
      <c r="C20" t="s">
        <v>9</v>
      </c>
      <c r="D20" t="s">
        <v>9</v>
      </c>
      <c r="F20" t="s">
        <v>0</v>
      </c>
      <c r="G20" t="s">
        <v>9</v>
      </c>
      <c r="H20" t="s">
        <v>9</v>
      </c>
      <c r="I20" t="s">
        <v>9</v>
      </c>
      <c r="K20" t="s">
        <v>0</v>
      </c>
      <c r="L20" t="s">
        <v>9</v>
      </c>
      <c r="M20" t="s">
        <v>9</v>
      </c>
      <c r="N20" t="s">
        <v>9</v>
      </c>
      <c r="P20" t="s">
        <v>0</v>
      </c>
      <c r="Q20" t="s">
        <v>9</v>
      </c>
      <c r="R20" t="s">
        <v>9</v>
      </c>
      <c r="S20" t="s">
        <v>9</v>
      </c>
      <c r="U20" t="s">
        <v>0</v>
      </c>
      <c r="V20" t="s">
        <v>9</v>
      </c>
      <c r="W20" t="s">
        <v>9</v>
      </c>
      <c r="X20" t="s">
        <v>9</v>
      </c>
      <c r="Z20" t="s">
        <v>0</v>
      </c>
      <c r="AA20" t="s">
        <v>9</v>
      </c>
      <c r="AB20" t="s">
        <v>9</v>
      </c>
      <c r="AC20" t="s">
        <v>9</v>
      </c>
      <c r="AE20" t="s">
        <v>0</v>
      </c>
      <c r="AF20" t="s">
        <v>9</v>
      </c>
      <c r="AG20" t="s">
        <v>9</v>
      </c>
      <c r="AH20" t="s">
        <v>9</v>
      </c>
      <c r="AJ20" t="s">
        <v>0</v>
      </c>
      <c r="AK20" t="s">
        <v>9</v>
      </c>
      <c r="AL20" t="s">
        <v>9</v>
      </c>
      <c r="AM20" t="s">
        <v>9</v>
      </c>
      <c r="AO20" t="s">
        <v>0</v>
      </c>
      <c r="AP20" t="s">
        <v>9</v>
      </c>
      <c r="AQ20" t="s">
        <v>9</v>
      </c>
      <c r="AR20" t="s">
        <v>9</v>
      </c>
      <c r="AT20" t="s">
        <v>0</v>
      </c>
      <c r="AU20" t="s">
        <v>9</v>
      </c>
      <c r="AV20" t="s">
        <v>9</v>
      </c>
      <c r="AW20" t="s">
        <v>9</v>
      </c>
      <c r="AY20" t="s">
        <v>0</v>
      </c>
      <c r="AZ20" t="s">
        <v>9</v>
      </c>
      <c r="BA20" t="s">
        <v>9</v>
      </c>
      <c r="BB20" t="s">
        <v>9</v>
      </c>
      <c r="BD20" t="s">
        <v>0</v>
      </c>
      <c r="BE20" t="s">
        <v>9</v>
      </c>
      <c r="BF20" t="s">
        <v>9</v>
      </c>
      <c r="BG20" t="s">
        <v>9</v>
      </c>
      <c r="BI20" t="s">
        <v>0</v>
      </c>
      <c r="BJ20" t="s">
        <v>9</v>
      </c>
      <c r="BK20" t="s">
        <v>9</v>
      </c>
      <c r="BL20" t="s">
        <v>9</v>
      </c>
    </row>
    <row r="21" spans="1:64" x14ac:dyDescent="0.2">
      <c r="A21" t="s">
        <v>2</v>
      </c>
      <c r="B21">
        <v>0.129</v>
      </c>
      <c r="C21">
        <v>2.8000000000000001E-2</v>
      </c>
      <c r="D21">
        <v>0.02</v>
      </c>
      <c r="F21" t="s">
        <v>2</v>
      </c>
      <c r="G21">
        <v>0.11700000000000001</v>
      </c>
      <c r="H21">
        <v>4.2999999999999997E-2</v>
      </c>
      <c r="I21">
        <v>2.7E-2</v>
      </c>
      <c r="K21" t="s">
        <v>2</v>
      </c>
      <c r="L21">
        <v>0.11799999999999999</v>
      </c>
      <c r="M21">
        <v>2.9000000000000001E-2</v>
      </c>
      <c r="N21">
        <v>1.9E-2</v>
      </c>
      <c r="P21" t="s">
        <v>2</v>
      </c>
      <c r="Q21">
        <v>0.13100000000000001</v>
      </c>
      <c r="R21">
        <v>3.5999999999999997E-2</v>
      </c>
      <c r="S21">
        <v>2.5000000000000001E-2</v>
      </c>
      <c r="U21" t="s">
        <v>2</v>
      </c>
      <c r="V21">
        <v>0.14299999999999999</v>
      </c>
      <c r="W21">
        <v>6.3E-2</v>
      </c>
      <c r="X21">
        <v>2.1000000000000001E-2</v>
      </c>
      <c r="Z21" t="s">
        <v>2</v>
      </c>
      <c r="AA21">
        <v>0.15</v>
      </c>
      <c r="AB21">
        <v>0.03</v>
      </c>
      <c r="AC21">
        <v>0.03</v>
      </c>
      <c r="AE21" t="s">
        <v>2</v>
      </c>
      <c r="AF21">
        <v>9.9000000000000005E-2</v>
      </c>
      <c r="AG21">
        <v>2.8000000000000001E-2</v>
      </c>
      <c r="AH21">
        <v>2.3E-2</v>
      </c>
      <c r="AJ21" t="s">
        <v>2</v>
      </c>
      <c r="AK21">
        <v>0.121</v>
      </c>
      <c r="AL21">
        <v>4.8000000000000001E-2</v>
      </c>
      <c r="AM21">
        <v>2.1999999999999999E-2</v>
      </c>
      <c r="AO21" t="s">
        <v>2</v>
      </c>
      <c r="AP21">
        <v>0.112</v>
      </c>
      <c r="AQ21">
        <v>4.9000000000000002E-2</v>
      </c>
      <c r="AR21">
        <v>3.9E-2</v>
      </c>
      <c r="AT21" t="s">
        <v>2</v>
      </c>
      <c r="AU21">
        <v>0.126</v>
      </c>
      <c r="AV21">
        <v>2.5000000000000001E-2</v>
      </c>
      <c r="AW21">
        <v>2.1000000000000001E-2</v>
      </c>
      <c r="AY21" t="s">
        <v>2</v>
      </c>
      <c r="AZ21">
        <v>0.1</v>
      </c>
      <c r="BA21">
        <v>4.2000000000000003E-2</v>
      </c>
      <c r="BB21">
        <v>2.1000000000000001E-2</v>
      </c>
      <c r="BD21" t="s">
        <v>2</v>
      </c>
      <c r="BE21">
        <v>0.121</v>
      </c>
      <c r="BF21">
        <v>2.4E-2</v>
      </c>
      <c r="BG21">
        <v>2.4E-2</v>
      </c>
      <c r="BI21" t="s">
        <v>2</v>
      </c>
      <c r="BJ21">
        <v>0.13300000000000001</v>
      </c>
      <c r="BK21">
        <v>3.9E-2</v>
      </c>
      <c r="BL21">
        <v>2.1999999999999999E-2</v>
      </c>
    </row>
    <row r="22" spans="1:64" x14ac:dyDescent="0.2">
      <c r="A22" t="s">
        <v>3</v>
      </c>
      <c r="B22">
        <v>0.115999996662139</v>
      </c>
      <c r="C22">
        <v>1.8999999389052301E-2</v>
      </c>
      <c r="D22">
        <v>8.9999996125698003E-3</v>
      </c>
      <c r="F22" t="s">
        <v>3</v>
      </c>
      <c r="G22">
        <v>0.103000000119209</v>
      </c>
      <c r="H22">
        <v>3.7000000476837103E-2</v>
      </c>
      <c r="I22">
        <v>2.0999999716877899E-2</v>
      </c>
      <c r="K22" t="s">
        <v>3</v>
      </c>
      <c r="L22">
        <v>0.104000002145767</v>
      </c>
      <c r="M22">
        <v>2.0999999716877899E-2</v>
      </c>
      <c r="N22">
        <v>7.0000002160668304E-3</v>
      </c>
      <c r="P22" t="s">
        <v>3</v>
      </c>
      <c r="Q22">
        <v>0.116999998688697</v>
      </c>
      <c r="R22">
        <v>2.89999991655349E-2</v>
      </c>
      <c r="S22">
        <v>1.7999999225139601E-2</v>
      </c>
      <c r="U22" t="s">
        <v>3</v>
      </c>
      <c r="V22">
        <v>0.12800000607967299</v>
      </c>
      <c r="W22">
        <v>5.7999998331069898E-2</v>
      </c>
      <c r="X22">
        <v>1.09999999403953E-2</v>
      </c>
      <c r="Z22" t="s">
        <v>3</v>
      </c>
      <c r="AA22">
        <v>0.135000005364418</v>
      </c>
      <c r="AB22">
        <v>2.0999999716877899E-2</v>
      </c>
      <c r="AC22">
        <v>2.4000000208616201E-2</v>
      </c>
      <c r="AE22" t="s">
        <v>3</v>
      </c>
      <c r="AF22">
        <v>8.6999997496604906E-2</v>
      </c>
      <c r="AG22">
        <v>1.8999999389052301E-2</v>
      </c>
      <c r="AH22">
        <v>1.49999996647238E-2</v>
      </c>
      <c r="AJ22" t="s">
        <v>3</v>
      </c>
      <c r="AK22">
        <v>0.105999998748302</v>
      </c>
      <c r="AL22">
        <v>4.1999999433755798E-2</v>
      </c>
      <c r="AM22">
        <v>1.30000002682209E-2</v>
      </c>
      <c r="AO22" t="s">
        <v>3</v>
      </c>
      <c r="AP22">
        <v>9.7999997437000205E-2</v>
      </c>
      <c r="AQ22">
        <v>4.3000001460313797E-2</v>
      </c>
      <c r="AR22">
        <v>3.4000001847743898E-2</v>
      </c>
      <c r="AT22" t="s">
        <v>3</v>
      </c>
      <c r="AU22">
        <v>0.112999998033046</v>
      </c>
      <c r="AV22">
        <v>1.49999996647238E-2</v>
      </c>
      <c r="AW22">
        <v>1.2000000104308101E-2</v>
      </c>
      <c r="AY22" t="s">
        <v>3</v>
      </c>
      <c r="AZ22">
        <v>8.6000002920627594E-2</v>
      </c>
      <c r="BA22">
        <v>3.5999998450279201E-2</v>
      </c>
      <c r="BB22">
        <v>1.2000000104308101E-2</v>
      </c>
      <c r="BD22" t="s">
        <v>3</v>
      </c>
      <c r="BE22">
        <v>0.10700000077485999</v>
      </c>
      <c r="BF22">
        <v>1.40000004321336E-2</v>
      </c>
      <c r="BG22">
        <v>1.60000007599592E-2</v>
      </c>
      <c r="BI22" t="s">
        <v>3</v>
      </c>
      <c r="BJ22">
        <v>0.11900000274181299</v>
      </c>
      <c r="BK22">
        <v>3.20000015199184E-2</v>
      </c>
      <c r="BL22">
        <v>1.30000002682209E-2</v>
      </c>
    </row>
    <row r="23" spans="1:64" x14ac:dyDescent="0.2">
      <c r="A23" t="s">
        <v>4</v>
      </c>
      <c r="B23">
        <v>0.245000004768371</v>
      </c>
      <c r="C23">
        <v>3.9000000804662698E-2</v>
      </c>
      <c r="D23">
        <v>1.8999999389052301E-2</v>
      </c>
      <c r="F23" t="s">
        <v>4</v>
      </c>
      <c r="G23">
        <v>0.21799999475479101</v>
      </c>
      <c r="H23">
        <v>7.5999997556209495E-2</v>
      </c>
      <c r="I23">
        <v>4.3000001460313797E-2</v>
      </c>
      <c r="K23" t="s">
        <v>4</v>
      </c>
      <c r="L23">
        <v>0.221000000834465</v>
      </c>
      <c r="M23">
        <v>4.3000001460313797E-2</v>
      </c>
      <c r="N23">
        <v>1.49999996647238E-2</v>
      </c>
      <c r="P23" t="s">
        <v>4</v>
      </c>
      <c r="Q23">
        <v>0.24699999392032601</v>
      </c>
      <c r="R23">
        <v>5.9999998658895402E-2</v>
      </c>
      <c r="S23">
        <v>3.5999998450279201E-2</v>
      </c>
      <c r="U23" t="s">
        <v>4</v>
      </c>
      <c r="V23">
        <v>0.27200001478195102</v>
      </c>
      <c r="W23">
        <v>0.12099999934434801</v>
      </c>
      <c r="X23">
        <v>2.30000000447034E-2</v>
      </c>
      <c r="Z23" t="s">
        <v>4</v>
      </c>
      <c r="AA23">
        <v>0.28499999642372098</v>
      </c>
      <c r="AB23">
        <v>4.39999997615814E-2</v>
      </c>
      <c r="AC23">
        <v>5.0000000745057997E-2</v>
      </c>
      <c r="AE23" t="s">
        <v>4</v>
      </c>
      <c r="AF23">
        <v>0.182999998331069</v>
      </c>
      <c r="AG23">
        <v>3.9000000804662698E-2</v>
      </c>
      <c r="AH23">
        <v>2.9999999329447701E-2</v>
      </c>
      <c r="AJ23" t="s">
        <v>4</v>
      </c>
      <c r="AK23">
        <v>0.224999994039535</v>
      </c>
      <c r="AL23">
        <v>8.6999997496604906E-2</v>
      </c>
      <c r="AM23">
        <v>2.70000007003545E-2</v>
      </c>
      <c r="AO23" t="s">
        <v>4</v>
      </c>
      <c r="AP23">
        <v>0.20800000429153401</v>
      </c>
      <c r="AQ23">
        <v>8.9000001549720695E-2</v>
      </c>
      <c r="AR23">
        <v>7.0000000298023196E-2</v>
      </c>
      <c r="AT23" t="s">
        <v>4</v>
      </c>
      <c r="AU23">
        <v>0.23899999260902399</v>
      </c>
      <c r="AV23">
        <v>3.20000015199184E-2</v>
      </c>
      <c r="AW23">
        <v>2.4000000208616201E-2</v>
      </c>
      <c r="AY23" t="s">
        <v>4</v>
      </c>
      <c r="AZ23">
        <v>0.182999998331069</v>
      </c>
      <c r="BA23">
        <v>7.5000002980232197E-2</v>
      </c>
      <c r="BB23">
        <v>2.5000000372528999E-2</v>
      </c>
      <c r="BD23" t="s">
        <v>4</v>
      </c>
      <c r="BE23">
        <v>0.22699999809265101</v>
      </c>
      <c r="BF23">
        <v>2.8000000864267301E-2</v>
      </c>
      <c r="BG23">
        <v>3.20000015199184E-2</v>
      </c>
      <c r="BI23" t="s">
        <v>4</v>
      </c>
      <c r="BJ23">
        <v>0.25200000405311501</v>
      </c>
      <c r="BK23">
        <v>6.7000001668929998E-2</v>
      </c>
      <c r="BL23">
        <v>2.60000005364418E-2</v>
      </c>
    </row>
    <row r="24" spans="1:64" x14ac:dyDescent="0.2">
      <c r="A24" t="s">
        <v>5</v>
      </c>
      <c r="B24">
        <v>0.95970101254056495</v>
      </c>
      <c r="C24">
        <v>0.94614626836562199</v>
      </c>
      <c r="D24">
        <v>0.96112047745603402</v>
      </c>
      <c r="F24" t="s">
        <v>5</v>
      </c>
      <c r="G24">
        <v>0.95969379066543203</v>
      </c>
      <c r="H24">
        <v>0.94616851462662999</v>
      </c>
      <c r="I24">
        <v>0.96114954486874005</v>
      </c>
      <c r="K24" t="s">
        <v>5</v>
      </c>
      <c r="L24">
        <v>0.95977381703063003</v>
      </c>
      <c r="M24">
        <v>0.94615277350365001</v>
      </c>
      <c r="N24">
        <v>0.96114540877870402</v>
      </c>
      <c r="P24" t="s">
        <v>5</v>
      </c>
      <c r="Q24">
        <v>0.95962707750197995</v>
      </c>
      <c r="R24">
        <v>0.94616066857742298</v>
      </c>
      <c r="S24">
        <v>0.961136490225037</v>
      </c>
      <c r="U24" t="s">
        <v>5</v>
      </c>
      <c r="V24">
        <v>0.95954095416555596</v>
      </c>
      <c r="W24">
        <v>0.94619512834443897</v>
      </c>
      <c r="X24">
        <v>0.96114353190458202</v>
      </c>
      <c r="Z24" t="s">
        <v>5</v>
      </c>
      <c r="AA24">
        <v>0.95929284826930905</v>
      </c>
      <c r="AB24">
        <v>0.94615462491156099</v>
      </c>
      <c r="AC24">
        <v>0.96116070839441903</v>
      </c>
      <c r="AE24" t="s">
        <v>5</v>
      </c>
      <c r="AF24">
        <v>0.96009257003648896</v>
      </c>
      <c r="AG24">
        <v>0.946155833368863</v>
      </c>
      <c r="AH24">
        <v>0.96113735096250497</v>
      </c>
      <c r="AJ24" t="s">
        <v>5</v>
      </c>
      <c r="AK24">
        <v>0.95949141095880397</v>
      </c>
      <c r="AL24">
        <v>0.94617244106148402</v>
      </c>
      <c r="AM24">
        <v>0.96114468192564095</v>
      </c>
      <c r="AO24" t="s">
        <v>5</v>
      </c>
      <c r="AP24">
        <v>0.959839058646759</v>
      </c>
      <c r="AQ24">
        <v>0.94618503303718504</v>
      </c>
      <c r="AR24">
        <v>0.96116256236120201</v>
      </c>
      <c r="AT24" t="s">
        <v>5</v>
      </c>
      <c r="AU24">
        <v>0.95972384736546201</v>
      </c>
      <c r="AV24">
        <v>0.94614662137841099</v>
      </c>
      <c r="AW24">
        <v>0.96115160149130696</v>
      </c>
      <c r="AY24" t="s">
        <v>5</v>
      </c>
      <c r="AZ24">
        <v>0.95992125953070895</v>
      </c>
      <c r="BA24">
        <v>0.94617700488616596</v>
      </c>
      <c r="BB24">
        <v>0.96114465398870597</v>
      </c>
      <c r="BD24" t="s">
        <v>5</v>
      </c>
      <c r="BE24">
        <v>0.95971346398542001</v>
      </c>
      <c r="BF24">
        <v>0.94613602646070605</v>
      </c>
      <c r="BG24">
        <v>0.96113942120594498</v>
      </c>
      <c r="BI24" t="s">
        <v>5</v>
      </c>
      <c r="BJ24">
        <v>0.95955450911459605</v>
      </c>
      <c r="BK24">
        <v>0.94617428691555905</v>
      </c>
      <c r="BL24">
        <v>0.96114189464905198</v>
      </c>
    </row>
    <row r="25" spans="1:64" x14ac:dyDescent="0.2">
      <c r="A25" t="s">
        <v>6</v>
      </c>
      <c r="B25">
        <v>6.5519999999999996</v>
      </c>
      <c r="C25">
        <v>6.1769999999999996</v>
      </c>
      <c r="D25">
        <v>6.5970000000000004</v>
      </c>
      <c r="F25" t="s">
        <v>6</v>
      </c>
      <c r="G25">
        <v>6.5970000000000004</v>
      </c>
      <c r="H25">
        <v>5.68</v>
      </c>
      <c r="I25">
        <v>6.2530000000000001</v>
      </c>
      <c r="K25" t="s">
        <v>6</v>
      </c>
      <c r="L25">
        <v>6.609</v>
      </c>
      <c r="M25">
        <v>6.2539999999999996</v>
      </c>
      <c r="N25">
        <v>6.35</v>
      </c>
      <c r="P25" t="s">
        <v>6</v>
      </c>
      <c r="Q25">
        <v>8.8629999999999995</v>
      </c>
      <c r="R25">
        <v>6.8109999999999999</v>
      </c>
      <c r="S25">
        <v>6.68</v>
      </c>
      <c r="U25" t="s">
        <v>6</v>
      </c>
      <c r="V25">
        <v>10.669</v>
      </c>
      <c r="W25">
        <v>7.319</v>
      </c>
      <c r="X25">
        <v>8.7490000000000006</v>
      </c>
      <c r="Z25" t="s">
        <v>6</v>
      </c>
      <c r="AA25">
        <v>8.9359999999999999</v>
      </c>
      <c r="AB25">
        <v>9.875</v>
      </c>
      <c r="AC25">
        <v>8.2490000000000006</v>
      </c>
      <c r="AE25" t="s">
        <v>6</v>
      </c>
      <c r="AF25">
        <v>11.657</v>
      </c>
      <c r="AG25">
        <v>9.4090000000000007</v>
      </c>
      <c r="AH25">
        <v>9.1110000000000007</v>
      </c>
      <c r="AJ25" t="s">
        <v>6</v>
      </c>
      <c r="AK25">
        <v>11.385</v>
      </c>
      <c r="AL25">
        <v>9.5749999999999993</v>
      </c>
      <c r="AM25">
        <v>12.545999999999999</v>
      </c>
      <c r="AO25" t="s">
        <v>6</v>
      </c>
      <c r="AP25">
        <v>11.641999999999999</v>
      </c>
      <c r="AQ25">
        <v>11.731</v>
      </c>
      <c r="AR25">
        <v>11.629</v>
      </c>
      <c r="AT25" t="s">
        <v>6</v>
      </c>
      <c r="AU25">
        <v>13.26</v>
      </c>
      <c r="AV25">
        <v>12.063000000000001</v>
      </c>
      <c r="AW25">
        <v>12.9</v>
      </c>
      <c r="AY25" t="s">
        <v>6</v>
      </c>
      <c r="AZ25">
        <v>6.7709999999999999</v>
      </c>
      <c r="BA25">
        <v>5.593</v>
      </c>
      <c r="BB25">
        <v>4.7850000000000001</v>
      </c>
      <c r="BD25" t="s">
        <v>6</v>
      </c>
      <c r="BE25">
        <v>6.0819999999999999</v>
      </c>
      <c r="BF25">
        <v>5.4080000000000004</v>
      </c>
      <c r="BG25">
        <v>4.8970000000000002</v>
      </c>
      <c r="BI25" t="s">
        <v>6</v>
      </c>
      <c r="BJ25">
        <v>14.041</v>
      </c>
      <c r="BK25">
        <v>5.41</v>
      </c>
      <c r="BL25">
        <v>5.5709999999999997</v>
      </c>
    </row>
    <row r="26" spans="1:64" x14ac:dyDescent="0.2">
      <c r="A26" t="s">
        <v>0</v>
      </c>
      <c r="B26" t="s">
        <v>10</v>
      </c>
      <c r="C26" t="s">
        <v>10</v>
      </c>
      <c r="D26" t="s">
        <v>10</v>
      </c>
      <c r="F26" t="s">
        <v>0</v>
      </c>
      <c r="G26" t="s">
        <v>10</v>
      </c>
      <c r="H26" t="s">
        <v>10</v>
      </c>
      <c r="I26" t="s">
        <v>10</v>
      </c>
      <c r="K26" t="s">
        <v>0</v>
      </c>
      <c r="L26" t="s">
        <v>10</v>
      </c>
      <c r="M26" t="s">
        <v>10</v>
      </c>
      <c r="N26" t="s">
        <v>10</v>
      </c>
      <c r="P26" t="s">
        <v>0</v>
      </c>
      <c r="Q26" t="s">
        <v>10</v>
      </c>
      <c r="R26" t="s">
        <v>10</v>
      </c>
      <c r="S26" t="s">
        <v>10</v>
      </c>
      <c r="U26" t="s">
        <v>0</v>
      </c>
      <c r="V26" t="s">
        <v>10</v>
      </c>
      <c r="W26" t="s">
        <v>10</v>
      </c>
      <c r="X26" t="s">
        <v>10</v>
      </c>
      <c r="Z26" t="s">
        <v>0</v>
      </c>
      <c r="AA26" t="s">
        <v>10</v>
      </c>
      <c r="AB26" t="s">
        <v>10</v>
      </c>
      <c r="AC26" t="s">
        <v>10</v>
      </c>
      <c r="AE26" t="s">
        <v>0</v>
      </c>
      <c r="AF26" t="s">
        <v>10</v>
      </c>
      <c r="AG26" t="s">
        <v>10</v>
      </c>
      <c r="AH26" t="s">
        <v>10</v>
      </c>
      <c r="AJ26" t="s">
        <v>0</v>
      </c>
      <c r="AK26" t="s">
        <v>10</v>
      </c>
      <c r="AL26" t="s">
        <v>10</v>
      </c>
      <c r="AM26" t="s">
        <v>10</v>
      </c>
      <c r="AO26" t="s">
        <v>0</v>
      </c>
      <c r="AP26" t="s">
        <v>10</v>
      </c>
      <c r="AQ26" t="s">
        <v>10</v>
      </c>
      <c r="AR26" t="s">
        <v>10</v>
      </c>
      <c r="AT26" t="s">
        <v>0</v>
      </c>
      <c r="AU26" t="s">
        <v>10</v>
      </c>
      <c r="AV26" t="s">
        <v>10</v>
      </c>
      <c r="AW26" t="s">
        <v>10</v>
      </c>
      <c r="AY26" t="s">
        <v>0</v>
      </c>
      <c r="AZ26" t="s">
        <v>10</v>
      </c>
      <c r="BA26" t="s">
        <v>10</v>
      </c>
      <c r="BB26" t="s">
        <v>10</v>
      </c>
      <c r="BD26" t="s">
        <v>0</v>
      </c>
      <c r="BE26" t="s">
        <v>10</v>
      </c>
      <c r="BF26" t="s">
        <v>10</v>
      </c>
      <c r="BG26" t="s">
        <v>10</v>
      </c>
      <c r="BI26" t="s">
        <v>0</v>
      </c>
      <c r="BJ26" t="s">
        <v>10</v>
      </c>
      <c r="BK26" t="s">
        <v>10</v>
      </c>
      <c r="BL26" t="s">
        <v>10</v>
      </c>
    </row>
    <row r="27" spans="1:64" x14ac:dyDescent="0.2">
      <c r="A27" t="s">
        <v>2</v>
      </c>
      <c r="B27">
        <v>153.46299999999999</v>
      </c>
      <c r="C27">
        <v>919.57</v>
      </c>
      <c r="D27">
        <v>939.42600000000004</v>
      </c>
      <c r="F27" t="s">
        <v>2</v>
      </c>
      <c r="G27">
        <v>149.755</v>
      </c>
      <c r="H27">
        <v>917.11199999999997</v>
      </c>
      <c r="I27">
        <v>938.71400000000006</v>
      </c>
      <c r="K27" t="s">
        <v>2</v>
      </c>
      <c r="L27">
        <v>150.32</v>
      </c>
      <c r="M27">
        <v>917.57899999999995</v>
      </c>
      <c r="N27">
        <v>938.60699999999997</v>
      </c>
      <c r="P27" t="s">
        <v>2</v>
      </c>
      <c r="Q27">
        <v>149.99600000000001</v>
      </c>
      <c r="R27">
        <v>915.75699999999995</v>
      </c>
      <c r="S27">
        <v>939.13199999999995</v>
      </c>
      <c r="U27" t="s">
        <v>2</v>
      </c>
      <c r="V27">
        <v>150.85300000000001</v>
      </c>
      <c r="W27">
        <v>919.10500000000002</v>
      </c>
      <c r="X27">
        <v>939.96</v>
      </c>
      <c r="Z27" t="s">
        <v>2</v>
      </c>
      <c r="AA27">
        <v>149.73599999999999</v>
      </c>
      <c r="AB27">
        <v>914.06600000000003</v>
      </c>
      <c r="AC27">
        <v>937.70299999999997</v>
      </c>
      <c r="AE27" t="s">
        <v>2</v>
      </c>
      <c r="AF27">
        <v>149.48099999999999</v>
      </c>
      <c r="AG27">
        <v>917.19299999999998</v>
      </c>
      <c r="AH27">
        <v>938.10699999999997</v>
      </c>
      <c r="AJ27" t="s">
        <v>2</v>
      </c>
      <c r="AK27">
        <v>149.57900000000001</v>
      </c>
      <c r="AL27">
        <v>922.60199999999998</v>
      </c>
      <c r="AM27">
        <v>942.71900000000005</v>
      </c>
      <c r="AO27" t="s">
        <v>2</v>
      </c>
      <c r="AP27">
        <v>155.24</v>
      </c>
      <c r="AQ27">
        <v>914.44799999999998</v>
      </c>
      <c r="AR27">
        <v>937.73199999999997</v>
      </c>
      <c r="AT27" t="s">
        <v>2</v>
      </c>
      <c r="AU27">
        <v>158.99600000000001</v>
      </c>
      <c r="AV27">
        <v>915.84</v>
      </c>
      <c r="AW27">
        <v>936.83199999999999</v>
      </c>
      <c r="AY27" t="s">
        <v>2</v>
      </c>
      <c r="AZ27">
        <v>162.03899999999999</v>
      </c>
      <c r="BA27">
        <v>913.71299999999997</v>
      </c>
      <c r="BB27">
        <v>939.86500000000001</v>
      </c>
      <c r="BD27" t="s">
        <v>2</v>
      </c>
      <c r="BE27">
        <v>150.94499999999999</v>
      </c>
      <c r="BF27">
        <v>916.947</v>
      </c>
      <c r="BG27">
        <v>938.154</v>
      </c>
      <c r="BI27" t="s">
        <v>2</v>
      </c>
      <c r="BJ27">
        <v>164.97300000000001</v>
      </c>
      <c r="BK27">
        <v>914.51700000000005</v>
      </c>
      <c r="BL27">
        <v>937.16</v>
      </c>
    </row>
    <row r="28" spans="1:64" x14ac:dyDescent="0.2">
      <c r="A28" t="s">
        <v>3</v>
      </c>
      <c r="B28">
        <v>45.159000396728501</v>
      </c>
      <c r="C28">
        <v>90.055000305175696</v>
      </c>
      <c r="D28">
        <v>94.244003295898395</v>
      </c>
      <c r="F28" t="s">
        <v>3</v>
      </c>
      <c r="G28">
        <v>12.149999618530201</v>
      </c>
      <c r="H28">
        <v>61.514999389648402</v>
      </c>
      <c r="I28">
        <v>80.559997558593693</v>
      </c>
      <c r="K28" t="s">
        <v>3</v>
      </c>
      <c r="L28">
        <v>26.363000869750898</v>
      </c>
      <c r="M28">
        <v>64.063003540039006</v>
      </c>
      <c r="N28">
        <v>108.181999206542</v>
      </c>
      <c r="P28" t="s">
        <v>3</v>
      </c>
      <c r="Q28">
        <v>16.288999557495099</v>
      </c>
      <c r="R28">
        <v>63.373001098632798</v>
      </c>
      <c r="S28">
        <v>96.182998657226506</v>
      </c>
      <c r="U28" t="s">
        <v>3</v>
      </c>
      <c r="V28">
        <v>18.5690002441406</v>
      </c>
      <c r="W28">
        <v>59.875</v>
      </c>
      <c r="X28">
        <v>116.810997009277</v>
      </c>
      <c r="Z28" t="s">
        <v>3</v>
      </c>
      <c r="AA28">
        <v>32.463001251220703</v>
      </c>
      <c r="AB28">
        <v>75.940002441406193</v>
      </c>
      <c r="AC28">
        <v>87.704002380371094</v>
      </c>
      <c r="AE28" t="s">
        <v>3</v>
      </c>
      <c r="AF28">
        <v>14.0310001373291</v>
      </c>
      <c r="AG28">
        <v>62.717998504638601</v>
      </c>
      <c r="AH28">
        <v>96.744003295898395</v>
      </c>
      <c r="AJ28" t="s">
        <v>3</v>
      </c>
      <c r="AK28">
        <v>12.149999618530201</v>
      </c>
      <c r="AL28">
        <v>85.085998535156193</v>
      </c>
      <c r="AM28">
        <v>143.13800048828099</v>
      </c>
      <c r="AO28" t="s">
        <v>3</v>
      </c>
      <c r="AP28">
        <v>49.200000762939403</v>
      </c>
      <c r="AQ28">
        <v>69.440002441406193</v>
      </c>
      <c r="AR28">
        <v>89.404998779296804</v>
      </c>
      <c r="AT28" t="s">
        <v>3</v>
      </c>
      <c r="AU28">
        <v>61.129001617431598</v>
      </c>
      <c r="AV28">
        <v>66.716003417968693</v>
      </c>
      <c r="AW28">
        <v>100.27999877929599</v>
      </c>
      <c r="AY28" t="s">
        <v>3</v>
      </c>
      <c r="AZ28">
        <v>69.662002563476506</v>
      </c>
      <c r="BA28">
        <v>65.420997619628906</v>
      </c>
      <c r="BB28">
        <v>102.4820022583</v>
      </c>
      <c r="BD28" t="s">
        <v>3</v>
      </c>
      <c r="BE28">
        <v>9.7030000686645508</v>
      </c>
      <c r="BF28">
        <v>68.375</v>
      </c>
      <c r="BG28">
        <v>83.818000793457003</v>
      </c>
      <c r="BI28" t="s">
        <v>3</v>
      </c>
      <c r="BJ28">
        <v>81.253997802734304</v>
      </c>
      <c r="BK28">
        <v>96.712997436523395</v>
      </c>
      <c r="BL28">
        <v>104.58000183105401</v>
      </c>
    </row>
    <row r="29" spans="1:64" x14ac:dyDescent="0.2">
      <c r="A29" t="s">
        <v>4</v>
      </c>
      <c r="B29">
        <v>15425.244140625</v>
      </c>
      <c r="C29">
        <v>148990112</v>
      </c>
      <c r="D29">
        <v>5839.06005859375</v>
      </c>
      <c r="F29" t="s">
        <v>4</v>
      </c>
      <c r="G29">
        <v>1915.94299316406</v>
      </c>
      <c r="H29">
        <v>12747739</v>
      </c>
      <c r="I29">
        <v>1488.80700683593</v>
      </c>
      <c r="K29" t="s">
        <v>4</v>
      </c>
      <c r="L29">
        <v>7607.9482421875</v>
      </c>
      <c r="M29">
        <v>23715400</v>
      </c>
      <c r="N29">
        <v>10209.6494140625</v>
      </c>
      <c r="P29" t="s">
        <v>4</v>
      </c>
      <c r="Q29">
        <v>3605.84912109375</v>
      </c>
      <c r="R29">
        <v>21896196</v>
      </c>
      <c r="S29">
        <v>6451.77880859375</v>
      </c>
      <c r="U29" t="s">
        <v>4</v>
      </c>
      <c r="V29">
        <v>4789.77001953125</v>
      </c>
      <c r="W29">
        <v>1530182.125</v>
      </c>
      <c r="X29">
        <v>12774.78125</v>
      </c>
      <c r="Z29" t="s">
        <v>4</v>
      </c>
      <c r="AA29">
        <v>10442.2197265625</v>
      </c>
      <c r="AB29">
        <v>84891296</v>
      </c>
      <c r="AC29">
        <v>3942.91088867187</v>
      </c>
      <c r="AE29" t="s">
        <v>4</v>
      </c>
      <c r="AF29">
        <v>2904.61401367187</v>
      </c>
      <c r="AG29">
        <v>17096878</v>
      </c>
      <c r="AH29">
        <v>6708.68798828125</v>
      </c>
      <c r="AJ29" t="s">
        <v>4</v>
      </c>
      <c r="AK29">
        <v>2094.44799804687</v>
      </c>
      <c r="AL29">
        <v>122169536</v>
      </c>
      <c r="AM29">
        <v>20623.181640625</v>
      </c>
      <c r="AO29" t="s">
        <v>4</v>
      </c>
      <c r="AP29">
        <v>17000.982421875</v>
      </c>
      <c r="AQ29">
        <v>53297976</v>
      </c>
      <c r="AR29">
        <v>4476.3818359375</v>
      </c>
      <c r="AT29" t="s">
        <v>4</v>
      </c>
      <c r="AU29">
        <v>21693.990234375</v>
      </c>
      <c r="AV29">
        <v>38960500</v>
      </c>
      <c r="AW29">
        <v>7936.89404296875</v>
      </c>
      <c r="AY29" t="s">
        <v>4</v>
      </c>
      <c r="AZ29">
        <v>25047.056640625</v>
      </c>
      <c r="BA29">
        <v>33993756</v>
      </c>
      <c r="BB29">
        <v>8342.2509765625</v>
      </c>
      <c r="BD29" t="s">
        <v>4</v>
      </c>
      <c r="BE29">
        <v>877.70697021484295</v>
      </c>
      <c r="BF29">
        <v>45074152</v>
      </c>
      <c r="BG29">
        <v>2560.86303710937</v>
      </c>
      <c r="BI29" t="s">
        <v>4</v>
      </c>
      <c r="BJ29">
        <v>29632.2890625</v>
      </c>
      <c r="BK29">
        <v>183709232</v>
      </c>
      <c r="BL29">
        <v>9236.380859375</v>
      </c>
    </row>
    <row r="30" spans="1:64" x14ac:dyDescent="0.2">
      <c r="A30" t="s">
        <v>5</v>
      </c>
      <c r="B30">
        <v>2.0975747967651798E-2</v>
      </c>
      <c r="C30">
        <v>3.2271607651576301E-2</v>
      </c>
      <c r="D30">
        <v>4.5574916084295897E-2</v>
      </c>
      <c r="F30" t="s">
        <v>5</v>
      </c>
      <c r="G30">
        <v>1.9225514894099401E-2</v>
      </c>
      <c r="H30">
        <v>3.2225805502505298E-2</v>
      </c>
      <c r="I30">
        <v>4.5392715533822903E-2</v>
      </c>
      <c r="K30" t="s">
        <v>5</v>
      </c>
      <c r="L30">
        <v>1.94072451572611E-2</v>
      </c>
      <c r="M30">
        <v>3.2079300082152998E-2</v>
      </c>
      <c r="N30">
        <v>4.5593591791188201E-2</v>
      </c>
      <c r="P30" t="s">
        <v>5</v>
      </c>
      <c r="Q30">
        <v>1.8852077166381199E-2</v>
      </c>
      <c r="R30">
        <v>3.2036387238409202E-2</v>
      </c>
      <c r="S30">
        <v>4.5613478056927503E-2</v>
      </c>
      <c r="U30" t="s">
        <v>5</v>
      </c>
      <c r="V30">
        <v>2.0965136873299699E-2</v>
      </c>
      <c r="W30">
        <v>3.2285630714015398E-2</v>
      </c>
      <c r="X30">
        <v>4.55952875695326E-2</v>
      </c>
      <c r="Z30" t="s">
        <v>5</v>
      </c>
      <c r="AA30">
        <v>2.0969765084693701E-2</v>
      </c>
      <c r="AB30">
        <v>3.2323860658613E-2</v>
      </c>
      <c r="AC30">
        <v>4.5609535614710997E-2</v>
      </c>
      <c r="AE30" t="s">
        <v>5</v>
      </c>
      <c r="AF30">
        <v>2.0967860340048002E-2</v>
      </c>
      <c r="AG30">
        <v>3.2161256831788998E-2</v>
      </c>
      <c r="AH30">
        <v>4.5613488920065198E-2</v>
      </c>
      <c r="AJ30" t="s">
        <v>5</v>
      </c>
      <c r="AK30">
        <v>2.0971949362755302E-2</v>
      </c>
      <c r="AL30">
        <v>3.19321263022663E-2</v>
      </c>
      <c r="AM30">
        <v>4.4940583067568603E-2</v>
      </c>
      <c r="AO30" t="s">
        <v>5</v>
      </c>
      <c r="AP30">
        <v>2.0979521905922598E-2</v>
      </c>
      <c r="AQ30">
        <v>3.2312663311449302E-2</v>
      </c>
      <c r="AR30">
        <v>4.5592284033797302E-2</v>
      </c>
      <c r="AT30" t="s">
        <v>5</v>
      </c>
      <c r="AU30">
        <v>2.0981746079464701E-2</v>
      </c>
      <c r="AV30">
        <v>3.2304965521262101E-2</v>
      </c>
      <c r="AW30">
        <v>4.56046449303803E-2</v>
      </c>
      <c r="AY30" t="s">
        <v>5</v>
      </c>
      <c r="AZ30">
        <v>2.0951097364096699E-2</v>
      </c>
      <c r="BA30">
        <v>3.2336112221289799E-2</v>
      </c>
      <c r="BB30">
        <v>4.5637946330843497E-2</v>
      </c>
      <c r="BD30" t="s">
        <v>5</v>
      </c>
      <c r="BE30">
        <v>2.02998816493822E-2</v>
      </c>
      <c r="BF30">
        <v>3.2032472971528697E-2</v>
      </c>
      <c r="BG30">
        <v>4.5368069905520697E-2</v>
      </c>
      <c r="BI30" t="s">
        <v>5</v>
      </c>
      <c r="BJ30">
        <v>2.0957643814054901E-2</v>
      </c>
      <c r="BK30">
        <v>3.23147324860781E-2</v>
      </c>
      <c r="BL30">
        <v>4.5581910887012099E-2</v>
      </c>
    </row>
    <row r="31" spans="1:64" x14ac:dyDescent="0.2">
      <c r="A31" t="s">
        <v>6</v>
      </c>
      <c r="B31">
        <v>5.9870000000000001</v>
      </c>
      <c r="C31">
        <v>4.5940000000000003</v>
      </c>
      <c r="D31">
        <v>4.7370000000000001</v>
      </c>
      <c r="F31" t="s">
        <v>6</v>
      </c>
      <c r="G31">
        <v>6.0890000000000004</v>
      </c>
      <c r="H31">
        <v>5.3360000000000003</v>
      </c>
      <c r="I31">
        <v>5.9020000000000001</v>
      </c>
      <c r="K31" t="s">
        <v>6</v>
      </c>
      <c r="L31">
        <v>7.117</v>
      </c>
      <c r="M31">
        <v>5.8250000000000002</v>
      </c>
      <c r="N31">
        <v>5.718</v>
      </c>
      <c r="P31" t="s">
        <v>6</v>
      </c>
      <c r="Q31">
        <v>8.0229999999999997</v>
      </c>
      <c r="R31">
        <v>6.3419999999999996</v>
      </c>
      <c r="S31">
        <v>6.6040000000000001</v>
      </c>
      <c r="U31" t="s">
        <v>6</v>
      </c>
      <c r="V31">
        <v>8.4019999999999992</v>
      </c>
      <c r="W31">
        <v>6.298</v>
      </c>
      <c r="X31">
        <v>8.6690000000000005</v>
      </c>
      <c r="Z31" t="s">
        <v>6</v>
      </c>
      <c r="AA31">
        <v>7.6859999999999999</v>
      </c>
      <c r="AB31">
        <v>8.4209999999999994</v>
      </c>
      <c r="AC31">
        <v>8.1289999999999996</v>
      </c>
      <c r="AE31" t="s">
        <v>6</v>
      </c>
      <c r="AF31">
        <v>10.089</v>
      </c>
      <c r="AG31">
        <v>7.5</v>
      </c>
      <c r="AH31">
        <v>7.1539999999999999</v>
      </c>
      <c r="AJ31" t="s">
        <v>6</v>
      </c>
      <c r="AK31">
        <v>9.0559999999999992</v>
      </c>
      <c r="AL31">
        <v>7.9459999999999997</v>
      </c>
      <c r="AM31">
        <v>10.494</v>
      </c>
      <c r="AO31" t="s">
        <v>6</v>
      </c>
      <c r="AP31">
        <v>9.8569999999999993</v>
      </c>
      <c r="AQ31">
        <v>9.4039999999999999</v>
      </c>
      <c r="AR31">
        <v>10.231</v>
      </c>
      <c r="AT31" t="s">
        <v>6</v>
      </c>
      <c r="AU31">
        <v>10.491</v>
      </c>
      <c r="AV31">
        <v>10.14</v>
      </c>
      <c r="AW31">
        <v>11.09</v>
      </c>
      <c r="AY31" t="s">
        <v>6</v>
      </c>
      <c r="AZ31">
        <v>5.3710000000000004</v>
      </c>
      <c r="BA31">
        <v>5.8650000000000002</v>
      </c>
      <c r="BB31">
        <v>6.5330000000000004</v>
      </c>
      <c r="BD31" t="s">
        <v>6</v>
      </c>
      <c r="BE31">
        <v>5.3369999999999997</v>
      </c>
      <c r="BF31">
        <v>4.9119999999999999</v>
      </c>
      <c r="BG31">
        <v>4.8920000000000003</v>
      </c>
      <c r="BI31" t="s">
        <v>6</v>
      </c>
      <c r="BJ31">
        <v>5.6710000000000003</v>
      </c>
      <c r="BK31">
        <v>4.8410000000000002</v>
      </c>
      <c r="BL31">
        <v>5.0010000000000003</v>
      </c>
    </row>
    <row r="32" spans="1:64" x14ac:dyDescent="0.2">
      <c r="A32" t="s">
        <v>0</v>
      </c>
      <c r="B32" t="s">
        <v>11</v>
      </c>
      <c r="C32" t="s">
        <v>11</v>
      </c>
      <c r="D32" t="s">
        <v>11</v>
      </c>
      <c r="F32" t="s">
        <v>0</v>
      </c>
      <c r="G32" t="s">
        <v>11</v>
      </c>
      <c r="H32" t="s">
        <v>11</v>
      </c>
      <c r="I32" t="s">
        <v>11</v>
      </c>
      <c r="K32" t="s">
        <v>0</v>
      </c>
      <c r="L32" t="s">
        <v>11</v>
      </c>
      <c r="M32" t="s">
        <v>11</v>
      </c>
      <c r="N32" t="s">
        <v>11</v>
      </c>
      <c r="P32" t="s">
        <v>0</v>
      </c>
      <c r="Q32" t="s">
        <v>11</v>
      </c>
      <c r="R32" t="s">
        <v>11</v>
      </c>
      <c r="S32" t="s">
        <v>11</v>
      </c>
      <c r="U32" t="s">
        <v>0</v>
      </c>
      <c r="V32" t="s">
        <v>11</v>
      </c>
      <c r="W32" t="s">
        <v>11</v>
      </c>
      <c r="X32" t="s">
        <v>11</v>
      </c>
      <c r="Z32" t="s">
        <v>0</v>
      </c>
      <c r="AA32" t="s">
        <v>11</v>
      </c>
      <c r="AB32" t="s">
        <v>11</v>
      </c>
      <c r="AC32" t="s">
        <v>11</v>
      </c>
      <c r="AE32" t="s">
        <v>0</v>
      </c>
      <c r="AF32" t="s">
        <v>11</v>
      </c>
      <c r="AG32" t="s">
        <v>11</v>
      </c>
      <c r="AH32" t="s">
        <v>11</v>
      </c>
      <c r="AJ32" t="s">
        <v>0</v>
      </c>
      <c r="AK32" t="s">
        <v>11</v>
      </c>
      <c r="AL32" t="s">
        <v>11</v>
      </c>
      <c r="AM32" t="s">
        <v>11</v>
      </c>
      <c r="AO32" t="s">
        <v>0</v>
      </c>
      <c r="AP32" t="s">
        <v>11</v>
      </c>
      <c r="AQ32" t="s">
        <v>11</v>
      </c>
      <c r="AR32" t="s">
        <v>11</v>
      </c>
      <c r="AT32" t="s">
        <v>0</v>
      </c>
      <c r="AU32" t="s">
        <v>11</v>
      </c>
      <c r="AV32" t="s">
        <v>11</v>
      </c>
      <c r="AW32" t="s">
        <v>11</v>
      </c>
      <c r="AY32" t="s">
        <v>0</v>
      </c>
      <c r="AZ32" t="s">
        <v>11</v>
      </c>
      <c r="BA32" t="s">
        <v>11</v>
      </c>
      <c r="BB32" t="s">
        <v>11</v>
      </c>
      <c r="BD32" t="s">
        <v>0</v>
      </c>
      <c r="BE32" t="s">
        <v>11</v>
      </c>
      <c r="BF32" t="s">
        <v>11</v>
      </c>
      <c r="BG32" t="s">
        <v>11</v>
      </c>
      <c r="BI32" t="s">
        <v>0</v>
      </c>
      <c r="BJ32" t="s">
        <v>11</v>
      </c>
      <c r="BK32" t="s">
        <v>11</v>
      </c>
      <c r="BL32" t="s">
        <v>11</v>
      </c>
    </row>
    <row r="33" spans="1:64" x14ac:dyDescent="0.2">
      <c r="A33" t="s">
        <v>2</v>
      </c>
      <c r="B33">
        <v>9.6069999999999993</v>
      </c>
      <c r="C33">
        <v>13.031000000000001</v>
      </c>
      <c r="D33">
        <v>12.252000000000001</v>
      </c>
      <c r="F33" t="s">
        <v>2</v>
      </c>
      <c r="G33">
        <v>9.7390000000000008</v>
      </c>
      <c r="H33">
        <v>12.952999999999999</v>
      </c>
      <c r="I33">
        <v>12.831</v>
      </c>
      <c r="K33" t="s">
        <v>2</v>
      </c>
      <c r="L33">
        <v>9.5429999999999993</v>
      </c>
      <c r="M33">
        <v>13.305</v>
      </c>
      <c r="N33">
        <v>12.592000000000001</v>
      </c>
      <c r="P33" t="s">
        <v>2</v>
      </c>
      <c r="Q33">
        <v>9.5250000000000004</v>
      </c>
      <c r="R33">
        <v>12.648999999999999</v>
      </c>
      <c r="S33">
        <v>11.907999999999999</v>
      </c>
      <c r="U33" t="s">
        <v>2</v>
      </c>
      <c r="V33">
        <v>9.5129999999999999</v>
      </c>
      <c r="W33">
        <v>12.803000000000001</v>
      </c>
      <c r="X33">
        <v>12.044</v>
      </c>
      <c r="Z33" t="s">
        <v>2</v>
      </c>
      <c r="AA33">
        <v>9.6039999999999992</v>
      </c>
      <c r="AB33">
        <v>13.324999999999999</v>
      </c>
      <c r="AC33">
        <v>12.635</v>
      </c>
      <c r="AE33" t="s">
        <v>2</v>
      </c>
      <c r="AF33">
        <v>9.5489999999999995</v>
      </c>
      <c r="AG33">
        <v>12.614000000000001</v>
      </c>
      <c r="AH33">
        <v>12.733000000000001</v>
      </c>
      <c r="AJ33" t="s">
        <v>2</v>
      </c>
      <c r="AK33">
        <v>9.6370000000000005</v>
      </c>
      <c r="AL33">
        <v>12.991</v>
      </c>
      <c r="AM33">
        <v>12.45</v>
      </c>
      <c r="AO33" t="s">
        <v>2</v>
      </c>
      <c r="AP33">
        <v>9.66</v>
      </c>
      <c r="AQ33">
        <v>13.227</v>
      </c>
      <c r="AR33">
        <v>12.378</v>
      </c>
      <c r="AT33" t="s">
        <v>2</v>
      </c>
      <c r="AU33">
        <v>9.625</v>
      </c>
      <c r="AV33">
        <v>12.97</v>
      </c>
      <c r="AW33">
        <v>11.891999999999999</v>
      </c>
      <c r="AY33" t="s">
        <v>2</v>
      </c>
      <c r="AZ33">
        <v>9.6440000000000001</v>
      </c>
      <c r="BA33">
        <v>13.2</v>
      </c>
      <c r="BB33">
        <v>12.782999999999999</v>
      </c>
      <c r="BD33" t="s">
        <v>2</v>
      </c>
      <c r="BE33">
        <v>9.4960000000000004</v>
      </c>
      <c r="BF33">
        <v>12.845000000000001</v>
      </c>
      <c r="BG33">
        <v>12.875</v>
      </c>
      <c r="BI33" t="s">
        <v>2</v>
      </c>
      <c r="BJ33">
        <v>9.6129999999999995</v>
      </c>
      <c r="BK33">
        <v>12.933999999999999</v>
      </c>
      <c r="BL33">
        <v>11.965</v>
      </c>
    </row>
    <row r="34" spans="1:64" x14ac:dyDescent="0.2">
      <c r="A34" t="s">
        <v>3</v>
      </c>
      <c r="B34">
        <v>6.1180000305175701</v>
      </c>
      <c r="C34">
        <v>7.7899999618530202</v>
      </c>
      <c r="D34">
        <v>7.01300001144409</v>
      </c>
      <c r="F34" t="s">
        <v>3</v>
      </c>
      <c r="G34">
        <v>6.2030000686645499</v>
      </c>
      <c r="H34">
        <v>7.6180000305175701</v>
      </c>
      <c r="I34">
        <v>7.92000007629394</v>
      </c>
      <c r="K34" t="s">
        <v>3</v>
      </c>
      <c r="L34">
        <v>5.9380002021789497</v>
      </c>
      <c r="M34">
        <v>8.2329998016357404</v>
      </c>
      <c r="N34">
        <v>7.6209998130798304</v>
      </c>
      <c r="P34" t="s">
        <v>3</v>
      </c>
      <c r="Q34">
        <v>5.9650001525878897</v>
      </c>
      <c r="R34">
        <v>7.2239999771118102</v>
      </c>
      <c r="S34">
        <v>6.1430001258850098</v>
      </c>
      <c r="U34" t="s">
        <v>3</v>
      </c>
      <c r="V34">
        <v>5.9910001754760698</v>
      </c>
      <c r="W34">
        <v>7.3590002059936497</v>
      </c>
      <c r="X34">
        <v>6.52600002288818</v>
      </c>
      <c r="Z34" t="s">
        <v>3</v>
      </c>
      <c r="AA34">
        <v>6.07200002670288</v>
      </c>
      <c r="AB34">
        <v>8.3570003509521396</v>
      </c>
      <c r="AC34">
        <v>7.5970001220703098</v>
      </c>
      <c r="AE34" t="s">
        <v>3</v>
      </c>
      <c r="AF34">
        <v>5.9140000343322701</v>
      </c>
      <c r="AG34">
        <v>7.1449999809265101</v>
      </c>
      <c r="AH34">
        <v>7.6999998092651296</v>
      </c>
      <c r="AJ34" t="s">
        <v>3</v>
      </c>
      <c r="AK34">
        <v>6.1479997634887598</v>
      </c>
      <c r="AL34">
        <v>7.6360001564025799</v>
      </c>
      <c r="AM34">
        <v>7.2639999389648402</v>
      </c>
      <c r="AO34" t="s">
        <v>3</v>
      </c>
      <c r="AP34">
        <v>6.1220002174377397</v>
      </c>
      <c r="AQ34">
        <v>8.1009998321533203</v>
      </c>
      <c r="AR34">
        <v>7.1479997634887598</v>
      </c>
      <c r="AT34" t="s">
        <v>3</v>
      </c>
      <c r="AU34">
        <v>6.17000007629394</v>
      </c>
      <c r="AV34">
        <v>7.68300008773803</v>
      </c>
      <c r="AW34">
        <v>6.1139998435974103</v>
      </c>
      <c r="AY34" t="s">
        <v>3</v>
      </c>
      <c r="AZ34">
        <v>6.1630001068115199</v>
      </c>
      <c r="BA34">
        <v>8.0509996414184499</v>
      </c>
      <c r="BB34">
        <v>7.7160000801086399</v>
      </c>
      <c r="BD34" t="s">
        <v>3</v>
      </c>
      <c r="BE34">
        <v>5.8860001564025799</v>
      </c>
      <c r="BF34">
        <v>7.3949999809265101</v>
      </c>
      <c r="BG34">
        <v>7.9270000457763601</v>
      </c>
      <c r="BI34" t="s">
        <v>3</v>
      </c>
      <c r="BJ34">
        <v>6.0929999351501403</v>
      </c>
      <c r="BK34">
        <v>7.56599998474121</v>
      </c>
      <c r="BL34">
        <v>6.44099998474121</v>
      </c>
    </row>
    <row r="35" spans="1:64" x14ac:dyDescent="0.2">
      <c r="A35" t="s">
        <v>4</v>
      </c>
      <c r="B35">
        <v>20.731000900268501</v>
      </c>
      <c r="C35">
        <v>56.127998352050703</v>
      </c>
      <c r="D35">
        <v>61.752998352050703</v>
      </c>
      <c r="F35" t="s">
        <v>4</v>
      </c>
      <c r="G35">
        <v>21.1149997711181</v>
      </c>
      <c r="H35">
        <v>54.666000366210902</v>
      </c>
      <c r="I35">
        <v>74.995002746582003</v>
      </c>
      <c r="K35" t="s">
        <v>4</v>
      </c>
      <c r="L35">
        <v>19.9899997711181</v>
      </c>
      <c r="M35">
        <v>59.416000366210902</v>
      </c>
      <c r="N35">
        <v>71.011001586914006</v>
      </c>
      <c r="P35" t="s">
        <v>4</v>
      </c>
      <c r="Q35">
        <v>20.089000701904201</v>
      </c>
      <c r="R35">
        <v>51.356998443603501</v>
      </c>
      <c r="S35">
        <v>46.51900100708</v>
      </c>
      <c r="U35" t="s">
        <v>4</v>
      </c>
      <c r="V35">
        <v>20.174999237060501</v>
      </c>
      <c r="W35">
        <v>52.541000366210902</v>
      </c>
      <c r="X35">
        <v>53.814998626708899</v>
      </c>
      <c r="Z35" t="s">
        <v>4</v>
      </c>
      <c r="AA35">
        <v>20.558000564575099</v>
      </c>
      <c r="AB35">
        <v>60.699001312255803</v>
      </c>
      <c r="AC35">
        <v>70.350997924804602</v>
      </c>
      <c r="AE35" t="s">
        <v>4</v>
      </c>
      <c r="AF35">
        <v>19.895999908447202</v>
      </c>
      <c r="AG35">
        <v>50.665000915527301</v>
      </c>
      <c r="AH35">
        <v>71.555000305175696</v>
      </c>
      <c r="AJ35" t="s">
        <v>4</v>
      </c>
      <c r="AK35">
        <v>20.8710002899169</v>
      </c>
      <c r="AL35">
        <v>54.727001190185497</v>
      </c>
      <c r="AM35">
        <v>65.504997253417898</v>
      </c>
      <c r="AO35" t="s">
        <v>4</v>
      </c>
      <c r="AP35">
        <v>20.770999908447202</v>
      </c>
      <c r="AQ35">
        <v>58.432998657226499</v>
      </c>
      <c r="AR35">
        <v>63.798999786376903</v>
      </c>
      <c r="AT35" t="s">
        <v>4</v>
      </c>
      <c r="AU35">
        <v>20.9440002441406</v>
      </c>
      <c r="AV35">
        <v>55.251998901367102</v>
      </c>
      <c r="AW35">
        <v>45.966999053955</v>
      </c>
      <c r="AY35" t="s">
        <v>4</v>
      </c>
      <c r="AZ35">
        <v>20.9270000457763</v>
      </c>
      <c r="BA35">
        <v>58.064998626708899</v>
      </c>
      <c r="BB35">
        <v>71.213996887207003</v>
      </c>
      <c r="BD35" t="s">
        <v>4</v>
      </c>
      <c r="BE35">
        <v>19.7660007476806</v>
      </c>
      <c r="BF35">
        <v>52.800998687744098</v>
      </c>
      <c r="BG35">
        <v>74.699996948242102</v>
      </c>
      <c r="BI35" t="s">
        <v>4</v>
      </c>
      <c r="BJ35">
        <v>20.6350002288818</v>
      </c>
      <c r="BK35">
        <v>54.215999603271399</v>
      </c>
      <c r="BL35">
        <v>51.811000823974602</v>
      </c>
    </row>
    <row r="36" spans="1:64" x14ac:dyDescent="0.2">
      <c r="A36" t="s">
        <v>5</v>
      </c>
      <c r="B36">
        <v>0.82991857351498599</v>
      </c>
      <c r="C36">
        <v>0.665704221507748</v>
      </c>
      <c r="D36">
        <v>0.76616437940100002</v>
      </c>
      <c r="F36" t="s">
        <v>5</v>
      </c>
      <c r="G36">
        <v>0.82958659613258201</v>
      </c>
      <c r="H36">
        <v>0.666290107046146</v>
      </c>
      <c r="I36">
        <v>0.76592141520564805</v>
      </c>
      <c r="K36" t="s">
        <v>5</v>
      </c>
      <c r="L36">
        <v>0.82990222626862697</v>
      </c>
      <c r="M36">
        <v>0.66679609923915995</v>
      </c>
      <c r="N36">
        <v>0.76638842436805299</v>
      </c>
      <c r="P36" t="s">
        <v>5</v>
      </c>
      <c r="Q36">
        <v>0.82980011129319797</v>
      </c>
      <c r="R36">
        <v>0.66667400629233597</v>
      </c>
      <c r="S36">
        <v>0.76582634543934902</v>
      </c>
      <c r="U36" t="s">
        <v>5</v>
      </c>
      <c r="V36">
        <v>0.83011569614719105</v>
      </c>
      <c r="W36">
        <v>0.66681712379421598</v>
      </c>
      <c r="X36">
        <v>0.76618473556151101</v>
      </c>
      <c r="Z36" t="s">
        <v>5</v>
      </c>
      <c r="AA36">
        <v>0.82953056108832701</v>
      </c>
      <c r="AB36">
        <v>0.66673453438100205</v>
      </c>
      <c r="AC36">
        <v>0.76651899234238796</v>
      </c>
      <c r="AE36" t="s">
        <v>5</v>
      </c>
      <c r="AF36">
        <v>0.82977811205271301</v>
      </c>
      <c r="AG36">
        <v>0.66715340353022301</v>
      </c>
      <c r="AH36">
        <v>0.76624477998894103</v>
      </c>
      <c r="AJ36" t="s">
        <v>5</v>
      </c>
      <c r="AK36">
        <v>0.82952869492926395</v>
      </c>
      <c r="AL36">
        <v>0.66622476199230896</v>
      </c>
      <c r="AM36">
        <v>0.76653336289683005</v>
      </c>
      <c r="AO36" t="s">
        <v>5</v>
      </c>
      <c r="AP36">
        <v>0.82965967392088102</v>
      </c>
      <c r="AQ36">
        <v>0.66708721579313801</v>
      </c>
      <c r="AR36">
        <v>0.76667673068315101</v>
      </c>
      <c r="AT36" t="s">
        <v>5</v>
      </c>
      <c r="AU36">
        <v>0.82962631674173404</v>
      </c>
      <c r="AV36">
        <v>0.66626779383714296</v>
      </c>
      <c r="AW36">
        <v>0.76675950332003395</v>
      </c>
      <c r="AY36" t="s">
        <v>5</v>
      </c>
      <c r="AZ36">
        <v>0.82966247678123906</v>
      </c>
      <c r="BA36">
        <v>0.66639811806014604</v>
      </c>
      <c r="BB36">
        <v>0.76757476183237805</v>
      </c>
      <c r="BD36" t="s">
        <v>5</v>
      </c>
      <c r="BE36">
        <v>0.829687792851031</v>
      </c>
      <c r="BF36">
        <v>0.66704185114613501</v>
      </c>
      <c r="BG36">
        <v>0.76571664113257598</v>
      </c>
      <c r="BI36" t="s">
        <v>5</v>
      </c>
      <c r="BJ36">
        <v>0.82981035953954196</v>
      </c>
      <c r="BK36">
        <v>0.66633073210954197</v>
      </c>
      <c r="BL36">
        <v>0.76670838001278496</v>
      </c>
    </row>
    <row r="37" spans="1:64" x14ac:dyDescent="0.2">
      <c r="A37" t="s">
        <v>6</v>
      </c>
      <c r="B37">
        <v>5.3140000000000001</v>
      </c>
      <c r="C37">
        <v>4.8550000000000004</v>
      </c>
      <c r="D37">
        <v>4.9240000000000004</v>
      </c>
      <c r="F37" t="s">
        <v>6</v>
      </c>
      <c r="G37">
        <v>5.8460000000000001</v>
      </c>
      <c r="H37">
        <v>5.3390000000000004</v>
      </c>
      <c r="I37">
        <v>5.7249999999999996</v>
      </c>
      <c r="K37" t="s">
        <v>6</v>
      </c>
      <c r="L37">
        <v>6.9349999999999996</v>
      </c>
      <c r="M37">
        <v>5.6109999999999998</v>
      </c>
      <c r="N37">
        <v>5.9980000000000002</v>
      </c>
      <c r="P37" t="s">
        <v>6</v>
      </c>
      <c r="Q37">
        <v>7.11</v>
      </c>
      <c r="R37">
        <v>6.3289999999999997</v>
      </c>
      <c r="S37">
        <v>7.0940000000000003</v>
      </c>
      <c r="U37" t="s">
        <v>6</v>
      </c>
      <c r="V37">
        <v>7.9020000000000001</v>
      </c>
      <c r="W37">
        <v>6.7880000000000003</v>
      </c>
      <c r="X37">
        <v>7.6609999999999996</v>
      </c>
      <c r="Z37" t="s">
        <v>6</v>
      </c>
      <c r="AA37">
        <v>7.2430000000000003</v>
      </c>
      <c r="AB37">
        <v>8.1850000000000005</v>
      </c>
      <c r="AC37">
        <v>7.3230000000000004</v>
      </c>
      <c r="AE37" t="s">
        <v>6</v>
      </c>
      <c r="AF37">
        <v>9.2189999999999994</v>
      </c>
      <c r="AG37">
        <v>8.3249999999999993</v>
      </c>
      <c r="AH37">
        <v>34.865000000000002</v>
      </c>
      <c r="AJ37" t="s">
        <v>6</v>
      </c>
      <c r="AK37">
        <v>9.1</v>
      </c>
      <c r="AL37">
        <v>8.2539999999999996</v>
      </c>
      <c r="AM37">
        <v>9.6370000000000005</v>
      </c>
      <c r="AO37" t="s">
        <v>6</v>
      </c>
      <c r="AP37">
        <v>9.5020000000000007</v>
      </c>
      <c r="AQ37">
        <v>8.6159999999999997</v>
      </c>
      <c r="AR37">
        <v>9.3710000000000004</v>
      </c>
      <c r="AT37" t="s">
        <v>6</v>
      </c>
      <c r="AU37">
        <v>10.295999999999999</v>
      </c>
      <c r="AV37">
        <v>10.465999999999999</v>
      </c>
      <c r="AW37">
        <v>11.797000000000001</v>
      </c>
      <c r="AY37" t="s">
        <v>6</v>
      </c>
      <c r="AZ37">
        <v>5.4320000000000004</v>
      </c>
      <c r="BA37">
        <v>4.798</v>
      </c>
      <c r="BB37">
        <v>4.4409999999999998</v>
      </c>
      <c r="BD37" t="s">
        <v>6</v>
      </c>
      <c r="BE37">
        <v>5.2839999999999998</v>
      </c>
      <c r="BF37">
        <v>5.1349999999999998</v>
      </c>
      <c r="BG37">
        <v>4.6059999999999999</v>
      </c>
      <c r="BI37" t="s">
        <v>6</v>
      </c>
      <c r="BJ37">
        <v>5.5010000000000003</v>
      </c>
      <c r="BK37">
        <v>4.8259999999999996</v>
      </c>
      <c r="BL37">
        <v>5.0199999999999996</v>
      </c>
    </row>
    <row r="38" spans="1:64" x14ac:dyDescent="0.2">
      <c r="A38" t="s">
        <v>0</v>
      </c>
      <c r="B38" t="s">
        <v>12</v>
      </c>
      <c r="C38" t="s">
        <v>12</v>
      </c>
      <c r="D38" t="s">
        <v>12</v>
      </c>
      <c r="F38" t="s">
        <v>0</v>
      </c>
      <c r="G38" t="s">
        <v>12</v>
      </c>
      <c r="H38" t="s">
        <v>12</v>
      </c>
      <c r="I38" t="s">
        <v>12</v>
      </c>
      <c r="K38" t="s">
        <v>0</v>
      </c>
      <c r="L38" t="s">
        <v>12</v>
      </c>
      <c r="M38" t="s">
        <v>12</v>
      </c>
      <c r="N38" t="s">
        <v>12</v>
      </c>
      <c r="P38" t="s">
        <v>0</v>
      </c>
      <c r="Q38" t="s">
        <v>12</v>
      </c>
      <c r="R38" t="s">
        <v>12</v>
      </c>
      <c r="S38" t="s">
        <v>12</v>
      </c>
      <c r="U38" t="s">
        <v>0</v>
      </c>
      <c r="V38" t="s">
        <v>12</v>
      </c>
      <c r="W38" t="s">
        <v>12</v>
      </c>
      <c r="X38" t="s">
        <v>12</v>
      </c>
      <c r="Z38" t="s">
        <v>0</v>
      </c>
      <c r="AA38" t="s">
        <v>12</v>
      </c>
      <c r="AB38" t="s">
        <v>12</v>
      </c>
      <c r="AC38" t="s">
        <v>12</v>
      </c>
      <c r="AE38" t="s">
        <v>0</v>
      </c>
      <c r="AF38" t="s">
        <v>12</v>
      </c>
      <c r="AG38" t="s">
        <v>12</v>
      </c>
      <c r="AH38" t="s">
        <v>12</v>
      </c>
      <c r="AJ38" t="s">
        <v>0</v>
      </c>
      <c r="AK38" t="s">
        <v>12</v>
      </c>
      <c r="AL38" t="s">
        <v>12</v>
      </c>
      <c r="AM38" t="s">
        <v>12</v>
      </c>
      <c r="AO38" t="s">
        <v>0</v>
      </c>
      <c r="AP38" t="s">
        <v>12</v>
      </c>
      <c r="AQ38" t="s">
        <v>12</v>
      </c>
      <c r="AR38" t="s">
        <v>12</v>
      </c>
      <c r="AT38" t="s">
        <v>0</v>
      </c>
      <c r="AU38" t="s">
        <v>12</v>
      </c>
      <c r="AV38" t="s">
        <v>12</v>
      </c>
      <c r="AW38" t="s">
        <v>12</v>
      </c>
      <c r="AY38" t="s">
        <v>0</v>
      </c>
      <c r="AZ38" t="s">
        <v>12</v>
      </c>
      <c r="BA38" t="s">
        <v>12</v>
      </c>
      <c r="BB38" t="s">
        <v>12</v>
      </c>
      <c r="BD38" t="s">
        <v>0</v>
      </c>
      <c r="BE38" t="s">
        <v>12</v>
      </c>
      <c r="BF38" t="s">
        <v>12</v>
      </c>
      <c r="BG38" t="s">
        <v>12</v>
      </c>
      <c r="BI38" t="s">
        <v>0</v>
      </c>
      <c r="BJ38" t="s">
        <v>12</v>
      </c>
      <c r="BK38" t="s">
        <v>12</v>
      </c>
      <c r="BL38" t="s">
        <v>12</v>
      </c>
    </row>
    <row r="39" spans="1:64" x14ac:dyDescent="0.2">
      <c r="A39" t="s">
        <v>2</v>
      </c>
      <c r="B39">
        <v>0.65700000000000003</v>
      </c>
      <c r="C39">
        <v>0.82</v>
      </c>
      <c r="D39">
        <v>0.35099999999999998</v>
      </c>
      <c r="F39" t="s">
        <v>2</v>
      </c>
      <c r="G39">
        <v>0.65600000000000003</v>
      </c>
      <c r="H39">
        <v>0.82199999999999995</v>
      </c>
      <c r="I39">
        <v>0.35499999999999998</v>
      </c>
      <c r="K39" t="s">
        <v>2</v>
      </c>
      <c r="L39">
        <v>0.65400000000000003</v>
      </c>
      <c r="M39">
        <v>0.82399999999999995</v>
      </c>
      <c r="N39">
        <v>0.35399999999999998</v>
      </c>
      <c r="P39" t="s">
        <v>2</v>
      </c>
      <c r="Q39">
        <v>0.66100000000000003</v>
      </c>
      <c r="R39">
        <v>0.82</v>
      </c>
      <c r="S39">
        <v>0.35699999999999998</v>
      </c>
      <c r="U39" t="s">
        <v>2</v>
      </c>
      <c r="V39">
        <v>0.65600000000000003</v>
      </c>
      <c r="W39">
        <v>0.82099999999999995</v>
      </c>
      <c r="X39">
        <v>0.34799999999999998</v>
      </c>
      <c r="Z39" t="s">
        <v>2</v>
      </c>
      <c r="AA39">
        <v>0.65900000000000003</v>
      </c>
      <c r="AB39">
        <v>0.82599999999999996</v>
      </c>
      <c r="AC39">
        <v>0.35899999999999999</v>
      </c>
      <c r="AE39" t="s">
        <v>2</v>
      </c>
      <c r="AF39">
        <v>0.65500000000000003</v>
      </c>
      <c r="AG39">
        <v>0.82399999999999995</v>
      </c>
      <c r="AH39">
        <v>0.35099999999999998</v>
      </c>
      <c r="AJ39" t="s">
        <v>2</v>
      </c>
      <c r="AK39">
        <v>0.65600000000000003</v>
      </c>
      <c r="AL39">
        <v>0.82499999999999996</v>
      </c>
      <c r="AM39">
        <v>0.35899999999999999</v>
      </c>
      <c r="AO39" t="s">
        <v>2</v>
      </c>
      <c r="AP39">
        <v>0.65500000000000003</v>
      </c>
      <c r="AQ39">
        <v>0.82699999999999996</v>
      </c>
      <c r="AR39">
        <v>0.34699999999999998</v>
      </c>
      <c r="AT39" t="s">
        <v>2</v>
      </c>
      <c r="AU39">
        <v>0.65400000000000003</v>
      </c>
      <c r="AV39">
        <v>0.82199999999999995</v>
      </c>
      <c r="AW39">
        <v>0.34399999999999997</v>
      </c>
      <c r="AY39" t="s">
        <v>2</v>
      </c>
      <c r="AZ39">
        <v>0.66</v>
      </c>
      <c r="BA39">
        <v>0.81699999999999995</v>
      </c>
      <c r="BB39">
        <v>0.35299999999999998</v>
      </c>
      <c r="BD39" t="s">
        <v>2</v>
      </c>
      <c r="BE39">
        <v>0.65700000000000003</v>
      </c>
      <c r="BF39">
        <v>0.81899999999999995</v>
      </c>
      <c r="BG39">
        <v>0.35599999999999998</v>
      </c>
      <c r="BI39" t="s">
        <v>2</v>
      </c>
      <c r="BJ39">
        <v>0.65800000000000003</v>
      </c>
      <c r="BK39">
        <v>0.81799999999999995</v>
      </c>
      <c r="BL39">
        <v>0.35</v>
      </c>
    </row>
    <row r="40" spans="1:64" x14ac:dyDescent="0.2">
      <c r="A40" t="s">
        <v>3</v>
      </c>
      <c r="B40">
        <v>0.10000000149011599</v>
      </c>
      <c r="C40">
        <v>0.22200000286102201</v>
      </c>
      <c r="D40">
        <v>4.5000001788139302E-2</v>
      </c>
      <c r="F40" t="s">
        <v>3</v>
      </c>
      <c r="G40">
        <v>0.11200000345706899</v>
      </c>
      <c r="H40">
        <v>0.181999996304512</v>
      </c>
      <c r="I40">
        <v>6.3000001013278906E-2</v>
      </c>
      <c r="K40" t="s">
        <v>3</v>
      </c>
      <c r="L40">
        <v>0.11999999731779</v>
      </c>
      <c r="M40">
        <v>0.17100000381469699</v>
      </c>
      <c r="N40">
        <v>4.6999998390674501E-2</v>
      </c>
      <c r="P40" t="s">
        <v>3</v>
      </c>
      <c r="Q40">
        <v>0.103000000119209</v>
      </c>
      <c r="R40">
        <v>0.224999994039535</v>
      </c>
      <c r="S40">
        <v>5.0000000745057997E-2</v>
      </c>
      <c r="U40" t="s">
        <v>3</v>
      </c>
      <c r="V40">
        <v>0.10000000149011599</v>
      </c>
      <c r="W40">
        <v>0.18999999761581399</v>
      </c>
      <c r="X40">
        <v>3.5999998450279201E-2</v>
      </c>
      <c r="Z40" t="s">
        <v>3</v>
      </c>
      <c r="AA40">
        <v>0.10199999809265101</v>
      </c>
      <c r="AB40">
        <v>0.181999996304512</v>
      </c>
      <c r="AC40">
        <v>8.79999995231628E-2</v>
      </c>
      <c r="AE40" t="s">
        <v>3</v>
      </c>
      <c r="AF40">
        <v>0.12099999934434801</v>
      </c>
      <c r="AG40">
        <v>0.193000003695487</v>
      </c>
      <c r="AH40">
        <v>4.1000001132488202E-2</v>
      </c>
      <c r="AJ40" t="s">
        <v>3</v>
      </c>
      <c r="AK40">
        <v>0.101000003516674</v>
      </c>
      <c r="AL40">
        <v>0.18999999761581399</v>
      </c>
      <c r="AM40">
        <v>7.2999998927116394E-2</v>
      </c>
      <c r="AO40" t="s">
        <v>3</v>
      </c>
      <c r="AP40">
        <v>0.104999996721744</v>
      </c>
      <c r="AQ40">
        <v>0.163000002503395</v>
      </c>
      <c r="AR40">
        <v>3.5000000149011598E-2</v>
      </c>
      <c r="AT40" t="s">
        <v>3</v>
      </c>
      <c r="AU40">
        <v>0.10199999809265101</v>
      </c>
      <c r="AV40">
        <v>0.27300000190734802</v>
      </c>
      <c r="AW40">
        <v>2.9999999329447701E-2</v>
      </c>
      <c r="AY40" t="s">
        <v>3</v>
      </c>
      <c r="AZ40">
        <v>0.115000002086162</v>
      </c>
      <c r="BA40">
        <v>0.17900000512599901</v>
      </c>
      <c r="BB40">
        <v>3.20000015199184E-2</v>
      </c>
      <c r="BD40" t="s">
        <v>3</v>
      </c>
      <c r="BE40">
        <v>0.105999998748302</v>
      </c>
      <c r="BF40">
        <v>0.18899999558925601</v>
      </c>
      <c r="BG40">
        <v>5.9000000357627799E-2</v>
      </c>
      <c r="BI40" t="s">
        <v>3</v>
      </c>
      <c r="BJ40">
        <v>0.10199999809265101</v>
      </c>
      <c r="BK40">
        <v>0.211999997496604</v>
      </c>
      <c r="BL40">
        <v>4.1000001132488202E-2</v>
      </c>
    </row>
    <row r="41" spans="1:64" x14ac:dyDescent="0.2">
      <c r="A41" t="s">
        <v>4</v>
      </c>
      <c r="B41">
        <v>0.57200002670287997</v>
      </c>
      <c r="C41">
        <v>1.33399999141693</v>
      </c>
      <c r="D41">
        <v>0.27399998903274497</v>
      </c>
      <c r="F41" t="s">
        <v>4</v>
      </c>
      <c r="G41">
        <v>0.65200001001357999</v>
      </c>
      <c r="H41">
        <v>1.0700000524520801</v>
      </c>
      <c r="I41">
        <v>0.39199998974800099</v>
      </c>
      <c r="K41" t="s">
        <v>4</v>
      </c>
      <c r="L41">
        <v>0.70200002193450906</v>
      </c>
      <c r="M41">
        <v>0.99500000476837103</v>
      </c>
      <c r="N41">
        <v>0.287999987602233</v>
      </c>
      <c r="P41" t="s">
        <v>4</v>
      </c>
      <c r="Q41">
        <v>0.587000012397766</v>
      </c>
      <c r="R41">
        <v>1.35199999809265</v>
      </c>
      <c r="S41">
        <v>0.30599999427795399</v>
      </c>
      <c r="U41" t="s">
        <v>4</v>
      </c>
      <c r="V41">
        <v>0.56999999284744196</v>
      </c>
      <c r="W41">
        <v>1.12100005149841</v>
      </c>
      <c r="X41">
        <v>0.21400000154971999</v>
      </c>
      <c r="Z41" t="s">
        <v>4</v>
      </c>
      <c r="AA41">
        <v>0.58399999141693104</v>
      </c>
      <c r="AB41">
        <v>1.067999958992</v>
      </c>
      <c r="AC41">
        <v>0.55599999427795399</v>
      </c>
      <c r="AE41" t="s">
        <v>4</v>
      </c>
      <c r="AF41">
        <v>0.71299999952316195</v>
      </c>
      <c r="AG41">
        <v>1.1399999856948799</v>
      </c>
      <c r="AH41">
        <v>0.24899999797344199</v>
      </c>
      <c r="AJ41" t="s">
        <v>4</v>
      </c>
      <c r="AK41">
        <v>0.57800000905990601</v>
      </c>
      <c r="AL41">
        <v>1.11699998378753</v>
      </c>
      <c r="AM41">
        <v>0.45600000023841802</v>
      </c>
      <c r="AO41" t="s">
        <v>4</v>
      </c>
      <c r="AP41">
        <v>0.60199999809265103</v>
      </c>
      <c r="AQ41">
        <v>0.93800002336501997</v>
      </c>
      <c r="AR41">
        <v>0.20499999821185999</v>
      </c>
      <c r="AT41" t="s">
        <v>4</v>
      </c>
      <c r="AU41">
        <v>0.57999998331069902</v>
      </c>
      <c r="AV41">
        <v>1.6770000457763601</v>
      </c>
      <c r="AW41">
        <v>0.17000000178813901</v>
      </c>
      <c r="AY41" t="s">
        <v>4</v>
      </c>
      <c r="AZ41">
        <v>0.67100000381469704</v>
      </c>
      <c r="BA41">
        <v>1.0479999780654901</v>
      </c>
      <c r="BB41">
        <v>0.18600000441074299</v>
      </c>
      <c r="BD41" t="s">
        <v>4</v>
      </c>
      <c r="BE41">
        <v>0.60900002717971802</v>
      </c>
      <c r="BF41">
        <v>1.1139999628067001</v>
      </c>
      <c r="BG41">
        <v>0.36300000548362699</v>
      </c>
      <c r="BI41" t="s">
        <v>4</v>
      </c>
      <c r="BJ41">
        <v>0.58099997043609597</v>
      </c>
      <c r="BK41">
        <v>1.26400005817413</v>
      </c>
      <c r="BL41">
        <v>0.245000004768371</v>
      </c>
    </row>
    <row r="42" spans="1:64" x14ac:dyDescent="0.2">
      <c r="A42" t="s">
        <v>5</v>
      </c>
      <c r="B42">
        <v>8.5231136132959795E-2</v>
      </c>
      <c r="C42">
        <v>0.10719143932592599</v>
      </c>
      <c r="D42">
        <v>3.0515166465935099E-2</v>
      </c>
      <c r="F42" t="s">
        <v>5</v>
      </c>
      <c r="G42">
        <v>8.5230972427796897E-2</v>
      </c>
      <c r="H42">
        <v>0.107156105227051</v>
      </c>
      <c r="I42">
        <v>3.0515166465935099E-2</v>
      </c>
      <c r="K42" t="s">
        <v>5</v>
      </c>
      <c r="L42">
        <v>8.5230972427796897E-2</v>
      </c>
      <c r="M42">
        <v>0.107220668662261</v>
      </c>
      <c r="N42">
        <v>3.0515166465935099E-2</v>
      </c>
      <c r="P42" t="s">
        <v>5</v>
      </c>
      <c r="Q42">
        <v>8.5230972427796897E-2</v>
      </c>
      <c r="R42">
        <v>0.107175060286861</v>
      </c>
      <c r="S42">
        <v>3.0515166465935099E-2</v>
      </c>
      <c r="U42" t="s">
        <v>5</v>
      </c>
      <c r="V42">
        <v>8.5231123412658205E-2</v>
      </c>
      <c r="W42">
        <v>0.10715203701871</v>
      </c>
      <c r="X42">
        <v>3.0515166465935099E-2</v>
      </c>
      <c r="Z42" t="s">
        <v>5</v>
      </c>
      <c r="AA42">
        <v>8.5230972427796897E-2</v>
      </c>
      <c r="AB42">
        <v>0.107181715362514</v>
      </c>
      <c r="AC42">
        <v>3.0515166465935099E-2</v>
      </c>
      <c r="AE42" t="s">
        <v>5</v>
      </c>
      <c r="AF42">
        <v>8.5231123865759706E-2</v>
      </c>
      <c r="AG42">
        <v>0.107186587104542</v>
      </c>
      <c r="AH42">
        <v>3.0515166465935099E-2</v>
      </c>
      <c r="AJ42" t="s">
        <v>5</v>
      </c>
      <c r="AK42">
        <v>8.5230972427796897E-2</v>
      </c>
      <c r="AL42">
        <v>0.107184362043363</v>
      </c>
      <c r="AM42">
        <v>3.0515166465935099E-2</v>
      </c>
      <c r="AO42" t="s">
        <v>5</v>
      </c>
      <c r="AP42">
        <v>8.5230972427796897E-2</v>
      </c>
      <c r="AQ42">
        <v>0.10716395165383701</v>
      </c>
      <c r="AR42">
        <v>3.0515166465935099E-2</v>
      </c>
      <c r="AT42" t="s">
        <v>5</v>
      </c>
      <c r="AU42">
        <v>8.5230972427796897E-2</v>
      </c>
      <c r="AV42">
        <v>0.10715348502484399</v>
      </c>
      <c r="AW42">
        <v>3.0515166465935099E-2</v>
      </c>
      <c r="AY42" t="s">
        <v>5</v>
      </c>
      <c r="AZ42">
        <v>8.5230972427796897E-2</v>
      </c>
      <c r="BA42">
        <v>0.107180539818135</v>
      </c>
      <c r="BB42">
        <v>3.0515166465935099E-2</v>
      </c>
      <c r="BD42" t="s">
        <v>5</v>
      </c>
      <c r="BE42">
        <v>8.5230972427796897E-2</v>
      </c>
      <c r="BF42">
        <v>0.107170810177402</v>
      </c>
      <c r="BG42">
        <v>3.0515363341727799E-2</v>
      </c>
      <c r="BI42" t="s">
        <v>5</v>
      </c>
      <c r="BJ42">
        <v>8.5230972427796897E-2</v>
      </c>
      <c r="BK42">
        <v>0.107159747968264</v>
      </c>
      <c r="BL42">
        <v>3.0515166465935099E-2</v>
      </c>
    </row>
    <row r="43" spans="1:64" x14ac:dyDescent="0.2">
      <c r="A43" t="s">
        <v>6</v>
      </c>
      <c r="B43">
        <v>5.0919999999999996</v>
      </c>
      <c r="C43">
        <v>5.9569999999999999</v>
      </c>
      <c r="D43">
        <v>4.7469999999999999</v>
      </c>
      <c r="F43" t="s">
        <v>6</v>
      </c>
      <c r="G43">
        <v>5.5430000000000001</v>
      </c>
      <c r="H43">
        <v>5.2119999999999997</v>
      </c>
      <c r="I43">
        <v>5.7759999999999998</v>
      </c>
      <c r="K43" t="s">
        <v>6</v>
      </c>
      <c r="L43">
        <v>7.0830000000000002</v>
      </c>
      <c r="M43">
        <v>5.3869999999999996</v>
      </c>
      <c r="N43">
        <v>5.7220000000000004</v>
      </c>
      <c r="P43" t="s">
        <v>6</v>
      </c>
      <c r="Q43">
        <v>6.9269999999999996</v>
      </c>
      <c r="R43">
        <v>5.9020000000000001</v>
      </c>
      <c r="S43">
        <v>6.1760000000000002</v>
      </c>
      <c r="U43" t="s">
        <v>6</v>
      </c>
      <c r="V43">
        <v>7.9619999999999997</v>
      </c>
      <c r="W43">
        <v>6.3979999999999997</v>
      </c>
      <c r="X43">
        <v>8.5370000000000008</v>
      </c>
      <c r="Z43" t="s">
        <v>6</v>
      </c>
      <c r="AA43">
        <v>6.931</v>
      </c>
      <c r="AB43">
        <v>7.5010000000000003</v>
      </c>
      <c r="AC43">
        <v>7.4119999999999999</v>
      </c>
      <c r="AE43" t="s">
        <v>6</v>
      </c>
      <c r="AF43">
        <v>9.3949999999999996</v>
      </c>
      <c r="AG43">
        <v>7.6340000000000003</v>
      </c>
      <c r="AH43">
        <v>9.98</v>
      </c>
      <c r="AJ43" t="s">
        <v>6</v>
      </c>
      <c r="AK43">
        <v>9.2010000000000005</v>
      </c>
      <c r="AL43">
        <v>8.2729999999999997</v>
      </c>
      <c r="AM43">
        <v>9.9060000000000006</v>
      </c>
      <c r="AO43" t="s">
        <v>6</v>
      </c>
      <c r="AP43">
        <v>10.004</v>
      </c>
      <c r="AQ43">
        <v>8.6910000000000007</v>
      </c>
      <c r="AR43">
        <v>11.515000000000001</v>
      </c>
      <c r="AT43" t="s">
        <v>6</v>
      </c>
      <c r="AU43">
        <v>10.581</v>
      </c>
      <c r="AV43">
        <v>45.97</v>
      </c>
      <c r="AW43">
        <v>14.464</v>
      </c>
      <c r="AY43" t="s">
        <v>6</v>
      </c>
      <c r="AZ43">
        <v>5.8109999999999999</v>
      </c>
      <c r="BA43">
        <v>4.7850000000000001</v>
      </c>
      <c r="BB43">
        <v>4.5350000000000001</v>
      </c>
      <c r="BD43" t="s">
        <v>6</v>
      </c>
      <c r="BE43">
        <v>5.33</v>
      </c>
      <c r="BF43">
        <v>4.9809999999999999</v>
      </c>
      <c r="BG43">
        <v>4.5860000000000003</v>
      </c>
      <c r="BI43" t="s">
        <v>6</v>
      </c>
      <c r="BJ43">
        <v>5.4130000000000003</v>
      </c>
      <c r="BK43">
        <v>4.8120000000000003</v>
      </c>
      <c r="BL43">
        <v>5.1589999999999998</v>
      </c>
    </row>
    <row r="44" spans="1:64" x14ac:dyDescent="0.2">
      <c r="A44" t="s">
        <v>0</v>
      </c>
      <c r="B44" t="s">
        <v>13</v>
      </c>
      <c r="C44" t="s">
        <v>13</v>
      </c>
      <c r="D44" t="s">
        <v>13</v>
      </c>
      <c r="F44" t="s">
        <v>0</v>
      </c>
      <c r="G44" t="s">
        <v>13</v>
      </c>
      <c r="H44" t="s">
        <v>13</v>
      </c>
      <c r="I44" t="s">
        <v>13</v>
      </c>
      <c r="K44" t="s">
        <v>0</v>
      </c>
      <c r="L44" t="s">
        <v>13</v>
      </c>
      <c r="M44" t="s">
        <v>13</v>
      </c>
      <c r="N44" t="s">
        <v>13</v>
      </c>
      <c r="P44" t="s">
        <v>0</v>
      </c>
      <c r="Q44" t="s">
        <v>13</v>
      </c>
      <c r="R44" t="s">
        <v>13</v>
      </c>
      <c r="S44" t="s">
        <v>13</v>
      </c>
      <c r="U44" t="s">
        <v>0</v>
      </c>
      <c r="V44" t="s">
        <v>13</v>
      </c>
      <c r="W44" t="s">
        <v>13</v>
      </c>
      <c r="X44" t="s">
        <v>13</v>
      </c>
      <c r="Z44" t="s">
        <v>0</v>
      </c>
      <c r="AA44" t="s">
        <v>13</v>
      </c>
      <c r="AB44" t="s">
        <v>13</v>
      </c>
      <c r="AC44" t="s">
        <v>13</v>
      </c>
      <c r="AE44" t="s">
        <v>0</v>
      </c>
      <c r="AF44" t="s">
        <v>13</v>
      </c>
      <c r="AG44" t="s">
        <v>13</v>
      </c>
      <c r="AH44" t="s">
        <v>13</v>
      </c>
      <c r="AJ44" t="s">
        <v>0</v>
      </c>
      <c r="AK44" t="s">
        <v>13</v>
      </c>
      <c r="AL44" t="s">
        <v>13</v>
      </c>
      <c r="AM44" t="s">
        <v>13</v>
      </c>
      <c r="AO44" t="s">
        <v>0</v>
      </c>
      <c r="AP44" t="s">
        <v>13</v>
      </c>
      <c r="AQ44" t="s">
        <v>13</v>
      </c>
      <c r="AR44" t="s">
        <v>13</v>
      </c>
      <c r="AT44" t="s">
        <v>0</v>
      </c>
      <c r="AU44" t="s">
        <v>13</v>
      </c>
      <c r="AV44" t="s">
        <v>13</v>
      </c>
      <c r="AW44" t="s">
        <v>13</v>
      </c>
      <c r="AY44" t="s">
        <v>0</v>
      </c>
      <c r="AZ44" t="s">
        <v>13</v>
      </c>
      <c r="BA44" t="s">
        <v>13</v>
      </c>
      <c r="BB44" t="s">
        <v>13</v>
      </c>
      <c r="BD44" t="s">
        <v>0</v>
      </c>
      <c r="BE44" t="s">
        <v>13</v>
      </c>
      <c r="BF44" t="s">
        <v>13</v>
      </c>
      <c r="BG44" t="s">
        <v>13</v>
      </c>
      <c r="BI44" t="s">
        <v>0</v>
      </c>
      <c r="BJ44" t="s">
        <v>13</v>
      </c>
      <c r="BK44" t="s">
        <v>13</v>
      </c>
      <c r="BL44" t="s">
        <v>13</v>
      </c>
    </row>
    <row r="45" spans="1:64" x14ac:dyDescent="0.2">
      <c r="A45" t="s">
        <v>2</v>
      </c>
      <c r="B45">
        <v>0.65200000000000002</v>
      </c>
      <c r="C45">
        <v>0.82399999999999995</v>
      </c>
      <c r="D45">
        <v>0.35299999999999998</v>
      </c>
      <c r="F45" t="s">
        <v>2</v>
      </c>
      <c r="G45">
        <v>0.65600000000000003</v>
      </c>
      <c r="H45">
        <v>0.82099999999999995</v>
      </c>
      <c r="I45">
        <v>0.35099999999999998</v>
      </c>
      <c r="K45" t="s">
        <v>2</v>
      </c>
      <c r="L45">
        <v>0.65200000000000002</v>
      </c>
      <c r="M45">
        <v>0.81799999999999995</v>
      </c>
      <c r="N45">
        <v>0.35199999999999998</v>
      </c>
      <c r="P45" t="s">
        <v>2</v>
      </c>
      <c r="Q45">
        <v>0.65700000000000003</v>
      </c>
      <c r="R45">
        <v>0.82</v>
      </c>
      <c r="S45">
        <v>0.35</v>
      </c>
      <c r="U45" t="s">
        <v>2</v>
      </c>
      <c r="V45">
        <v>0.66</v>
      </c>
      <c r="W45">
        <v>0.82899999999999996</v>
      </c>
      <c r="X45">
        <v>0.35699999999999998</v>
      </c>
      <c r="Z45" t="s">
        <v>2</v>
      </c>
      <c r="AA45">
        <v>0.65300000000000002</v>
      </c>
      <c r="AB45">
        <v>0.83099999999999996</v>
      </c>
      <c r="AC45">
        <v>0.35699999999999998</v>
      </c>
      <c r="AE45" t="s">
        <v>2</v>
      </c>
      <c r="AF45">
        <v>0.65600000000000003</v>
      </c>
      <c r="AG45">
        <v>0.82099999999999995</v>
      </c>
      <c r="AH45">
        <v>0.35399999999999998</v>
      </c>
      <c r="AJ45" t="s">
        <v>2</v>
      </c>
      <c r="AK45">
        <v>0.66</v>
      </c>
      <c r="AL45">
        <v>0.81799999999999995</v>
      </c>
      <c r="AM45">
        <v>0.35299999999999998</v>
      </c>
      <c r="AO45" t="s">
        <v>2</v>
      </c>
      <c r="AP45">
        <v>0.65600000000000003</v>
      </c>
      <c r="AQ45">
        <v>0.82599999999999996</v>
      </c>
      <c r="AR45">
        <v>0.35299999999999998</v>
      </c>
      <c r="AT45" t="s">
        <v>2</v>
      </c>
      <c r="AU45">
        <v>0.65500000000000003</v>
      </c>
      <c r="AV45">
        <v>0.82099999999999995</v>
      </c>
      <c r="AW45">
        <v>0.35199999999999998</v>
      </c>
      <c r="AY45" t="s">
        <v>2</v>
      </c>
      <c r="AZ45">
        <v>0.64800000000000002</v>
      </c>
      <c r="BA45">
        <v>0.82499999999999996</v>
      </c>
      <c r="BB45">
        <v>0.34599999999999997</v>
      </c>
      <c r="BD45" t="s">
        <v>2</v>
      </c>
      <c r="BE45">
        <v>0.65600000000000003</v>
      </c>
      <c r="BF45">
        <v>0.82399999999999995</v>
      </c>
      <c r="BG45">
        <v>0.35499999999999998</v>
      </c>
      <c r="BI45" t="s">
        <v>2</v>
      </c>
      <c r="BJ45">
        <v>0.65400000000000003</v>
      </c>
      <c r="BK45">
        <v>0.82</v>
      </c>
      <c r="BL45">
        <v>0.35899999999999999</v>
      </c>
    </row>
    <row r="46" spans="1:64" x14ac:dyDescent="0.2">
      <c r="A46" t="s">
        <v>3</v>
      </c>
      <c r="B46">
        <v>0.111000001430511</v>
      </c>
      <c r="C46">
        <v>0.224999994039535</v>
      </c>
      <c r="D46">
        <v>4.80000004172325E-2</v>
      </c>
      <c r="F46" t="s">
        <v>3</v>
      </c>
      <c r="G46">
        <v>0.104999996721744</v>
      </c>
      <c r="H46">
        <v>0.25099998712539601</v>
      </c>
      <c r="I46">
        <v>5.0000000745057997E-2</v>
      </c>
      <c r="K46" t="s">
        <v>3</v>
      </c>
      <c r="L46">
        <v>0.11200000345706899</v>
      </c>
      <c r="M46">
        <v>0.23700000345706901</v>
      </c>
      <c r="N46">
        <v>5.4000001400709097E-2</v>
      </c>
      <c r="P46" t="s">
        <v>3</v>
      </c>
      <c r="Q46">
        <v>9.8999999463558197E-2</v>
      </c>
      <c r="R46">
        <v>0.14599999785423201</v>
      </c>
      <c r="S46">
        <v>3.9999999105930301E-2</v>
      </c>
      <c r="U46" t="s">
        <v>3</v>
      </c>
      <c r="V46">
        <v>0.11400000005960401</v>
      </c>
      <c r="W46">
        <v>0.17900000512599901</v>
      </c>
      <c r="X46">
        <v>5.6000001728534698E-2</v>
      </c>
      <c r="Z46" t="s">
        <v>3</v>
      </c>
      <c r="AA46">
        <v>0.115999996662139</v>
      </c>
      <c r="AB46">
        <v>0.22800000011920901</v>
      </c>
      <c r="AC46">
        <v>4.6999998390674501E-2</v>
      </c>
      <c r="AE46" t="s">
        <v>3</v>
      </c>
      <c r="AF46">
        <v>0.115000002086162</v>
      </c>
      <c r="AG46">
        <v>0.187000006437301</v>
      </c>
      <c r="AH46">
        <v>4.39999997615814E-2</v>
      </c>
      <c r="AJ46" t="s">
        <v>3</v>
      </c>
      <c r="AK46">
        <v>0.11200000345706899</v>
      </c>
      <c r="AL46">
        <v>0.18400000035762701</v>
      </c>
      <c r="AM46">
        <v>4.6000000089406898E-2</v>
      </c>
      <c r="AO46" t="s">
        <v>3</v>
      </c>
      <c r="AP46">
        <v>0.104999996721744</v>
      </c>
      <c r="AQ46">
        <v>0.26300001144409102</v>
      </c>
      <c r="AR46">
        <v>4.6000000089406898E-2</v>
      </c>
      <c r="AT46" t="s">
        <v>3</v>
      </c>
      <c r="AU46">
        <v>0.10000000149011599</v>
      </c>
      <c r="AV46">
        <v>0.172999992966651</v>
      </c>
      <c r="AW46">
        <v>3.9000000804662698E-2</v>
      </c>
      <c r="AY46" t="s">
        <v>3</v>
      </c>
      <c r="AZ46">
        <v>0.112999998033046</v>
      </c>
      <c r="BA46">
        <v>0.181999996304512</v>
      </c>
      <c r="BB46">
        <v>2.9999999329447701E-2</v>
      </c>
      <c r="BD46" t="s">
        <v>3</v>
      </c>
      <c r="BE46">
        <v>0.116999998688697</v>
      </c>
      <c r="BF46">
        <v>0.206000000238418</v>
      </c>
      <c r="BG46">
        <v>4.1000001132488202E-2</v>
      </c>
      <c r="BI46" t="s">
        <v>3</v>
      </c>
      <c r="BJ46">
        <v>0.10199999809265101</v>
      </c>
      <c r="BK46">
        <v>0.17000000178813901</v>
      </c>
      <c r="BL46">
        <v>6.4999997615814195E-2</v>
      </c>
    </row>
    <row r="47" spans="1:64" x14ac:dyDescent="0.2">
      <c r="A47" t="s">
        <v>4</v>
      </c>
      <c r="B47">
        <v>0.63999998569488503</v>
      </c>
      <c r="C47">
        <v>1.3539999723434399</v>
      </c>
      <c r="D47">
        <v>0.29199999570846502</v>
      </c>
      <c r="F47" t="s">
        <v>4</v>
      </c>
      <c r="G47">
        <v>0.60600000619888295</v>
      </c>
      <c r="H47">
        <v>1.52699995040893</v>
      </c>
      <c r="I47">
        <v>0.30399999022483798</v>
      </c>
      <c r="K47" t="s">
        <v>4</v>
      </c>
      <c r="L47">
        <v>0.64800000190734797</v>
      </c>
      <c r="M47">
        <v>1.43400001525878</v>
      </c>
      <c r="N47">
        <v>0.33199998736381497</v>
      </c>
      <c r="P47" t="s">
        <v>4</v>
      </c>
      <c r="Q47">
        <v>0.56499999761581399</v>
      </c>
      <c r="R47">
        <v>0.82300001382827703</v>
      </c>
      <c r="S47">
        <v>0.23899999260902399</v>
      </c>
      <c r="U47" t="s">
        <v>4</v>
      </c>
      <c r="V47">
        <v>0.66399997472762995</v>
      </c>
      <c r="W47">
        <v>1.04900002479553</v>
      </c>
      <c r="X47">
        <v>0.34299999475479098</v>
      </c>
      <c r="Z47" t="s">
        <v>4</v>
      </c>
      <c r="AA47">
        <v>0.67500001192092896</v>
      </c>
      <c r="AB47">
        <v>1.3760000467300399</v>
      </c>
      <c r="AC47">
        <v>0.28299999237060502</v>
      </c>
      <c r="AE47" t="s">
        <v>4</v>
      </c>
      <c r="AF47">
        <v>0.67299997806548995</v>
      </c>
      <c r="AG47">
        <v>1.1000000238418499</v>
      </c>
      <c r="AH47">
        <v>0.26499998569488498</v>
      </c>
      <c r="AJ47" t="s">
        <v>4</v>
      </c>
      <c r="AK47">
        <v>0.64899998903274503</v>
      </c>
      <c r="AL47">
        <v>1.0789999961853001</v>
      </c>
      <c r="AM47">
        <v>0.28099998831748901</v>
      </c>
      <c r="AO47" t="s">
        <v>4</v>
      </c>
      <c r="AP47">
        <v>0.60399997234344405</v>
      </c>
      <c r="AQ47">
        <v>1.6119999885559</v>
      </c>
      <c r="AR47">
        <v>0.27599999308586098</v>
      </c>
      <c r="AT47" t="s">
        <v>4</v>
      </c>
      <c r="AU47">
        <v>0.57200002670287997</v>
      </c>
      <c r="AV47">
        <v>1.0060000419616699</v>
      </c>
      <c r="AW47">
        <v>0.23199999332427901</v>
      </c>
      <c r="AY47" t="s">
        <v>4</v>
      </c>
      <c r="AZ47">
        <v>0.65499997138976995</v>
      </c>
      <c r="BA47">
        <v>1.0640000104904099</v>
      </c>
      <c r="BB47">
        <v>0.17000000178813901</v>
      </c>
      <c r="BD47" t="s">
        <v>4</v>
      </c>
      <c r="BE47">
        <v>0.68199998140335005</v>
      </c>
      <c r="BF47">
        <v>1.22699999809265</v>
      </c>
      <c r="BG47">
        <v>0.24799999594688399</v>
      </c>
      <c r="BI47" t="s">
        <v>4</v>
      </c>
      <c r="BJ47">
        <v>0.58600002527236905</v>
      </c>
      <c r="BK47">
        <v>0.99000000953674305</v>
      </c>
      <c r="BL47">
        <v>0.40700000524520802</v>
      </c>
    </row>
    <row r="48" spans="1:64" x14ac:dyDescent="0.2">
      <c r="A48" t="s">
        <v>5</v>
      </c>
      <c r="B48">
        <v>8.5230972427796897E-2</v>
      </c>
      <c r="C48">
        <v>0.10718987818935</v>
      </c>
      <c r="D48">
        <v>3.0515166465935099E-2</v>
      </c>
      <c r="F48" t="s">
        <v>5</v>
      </c>
      <c r="G48">
        <v>8.5230972427796897E-2</v>
      </c>
      <c r="H48">
        <v>0.107191459787656</v>
      </c>
      <c r="I48">
        <v>3.05153717530923E-2</v>
      </c>
      <c r="K48" t="s">
        <v>5</v>
      </c>
      <c r="L48">
        <v>8.5230972427796897E-2</v>
      </c>
      <c r="M48">
        <v>0.107177321061473</v>
      </c>
      <c r="N48">
        <v>3.0515166465935099E-2</v>
      </c>
      <c r="P48" t="s">
        <v>5</v>
      </c>
      <c r="Q48">
        <v>8.5230972427796897E-2</v>
      </c>
      <c r="R48">
        <v>0.10720962300675101</v>
      </c>
      <c r="S48">
        <v>3.0515366626339299E-2</v>
      </c>
      <c r="U48" t="s">
        <v>5</v>
      </c>
      <c r="V48">
        <v>8.5230972427796897E-2</v>
      </c>
      <c r="W48">
        <v>0.107183446698376</v>
      </c>
      <c r="X48">
        <v>3.0515166465935099E-2</v>
      </c>
      <c r="Z48" t="s">
        <v>5</v>
      </c>
      <c r="AA48">
        <v>8.5230972427796897E-2</v>
      </c>
      <c r="AB48">
        <v>0.10717612812407901</v>
      </c>
      <c r="AC48">
        <v>3.0515555466337201E-2</v>
      </c>
      <c r="AE48" t="s">
        <v>5</v>
      </c>
      <c r="AF48">
        <v>8.5230972427796897E-2</v>
      </c>
      <c r="AG48">
        <v>0.107164836286397</v>
      </c>
      <c r="AH48">
        <v>3.0515166465935099E-2</v>
      </c>
      <c r="AJ48" t="s">
        <v>5</v>
      </c>
      <c r="AK48">
        <v>8.5230972427796897E-2</v>
      </c>
      <c r="AL48">
        <v>0.107138818803949</v>
      </c>
      <c r="AM48">
        <v>3.0515166465935099E-2</v>
      </c>
      <c r="AO48" t="s">
        <v>5</v>
      </c>
      <c r="AP48">
        <v>8.5230972427796897E-2</v>
      </c>
      <c r="AQ48">
        <v>0.107125805325355</v>
      </c>
      <c r="AR48">
        <v>3.05153610843601E-2</v>
      </c>
      <c r="AT48" t="s">
        <v>5</v>
      </c>
      <c r="AU48">
        <v>8.5230972427796897E-2</v>
      </c>
      <c r="AV48">
        <v>0.10716905505093501</v>
      </c>
      <c r="AW48">
        <v>3.0515166465935099E-2</v>
      </c>
      <c r="AY48" t="s">
        <v>5</v>
      </c>
      <c r="AZ48">
        <v>8.5230972427796897E-2</v>
      </c>
      <c r="BA48">
        <v>0.10721485927927001</v>
      </c>
      <c r="BB48">
        <v>3.0515166465935099E-2</v>
      </c>
      <c r="BD48" t="s">
        <v>5</v>
      </c>
      <c r="BE48">
        <v>8.5230972427796897E-2</v>
      </c>
      <c r="BF48">
        <v>0.107204205538919</v>
      </c>
      <c r="BG48">
        <v>3.05153575782879E-2</v>
      </c>
      <c r="BI48" t="s">
        <v>5</v>
      </c>
      <c r="BJ48">
        <v>8.5230972427796897E-2</v>
      </c>
      <c r="BK48">
        <v>0.107156469428493</v>
      </c>
      <c r="BL48">
        <v>3.0515166465935099E-2</v>
      </c>
    </row>
    <row r="49" spans="1:64" x14ac:dyDescent="0.2">
      <c r="A49" t="s">
        <v>6</v>
      </c>
      <c r="B49">
        <v>6.0129999999999999</v>
      </c>
      <c r="C49">
        <v>4.66</v>
      </c>
      <c r="D49">
        <v>6.5640000000000001</v>
      </c>
      <c r="F49" t="s">
        <v>6</v>
      </c>
      <c r="G49">
        <v>5.58</v>
      </c>
      <c r="H49">
        <v>5.1639999999999997</v>
      </c>
      <c r="I49">
        <v>5.4539999999999997</v>
      </c>
      <c r="K49" t="s">
        <v>6</v>
      </c>
      <c r="L49">
        <v>6.6550000000000002</v>
      </c>
      <c r="M49">
        <v>5.5170000000000003</v>
      </c>
      <c r="N49">
        <v>6.0940000000000003</v>
      </c>
      <c r="P49" t="s">
        <v>6</v>
      </c>
      <c r="Q49">
        <v>6.782</v>
      </c>
      <c r="R49">
        <v>5.9349999999999996</v>
      </c>
      <c r="S49">
        <v>6.6429999999999998</v>
      </c>
      <c r="U49" t="s">
        <v>6</v>
      </c>
      <c r="V49">
        <v>7.5709999999999997</v>
      </c>
      <c r="W49">
        <v>6.5030000000000001</v>
      </c>
      <c r="X49">
        <v>7.1779999999999999</v>
      </c>
      <c r="Z49" t="s">
        <v>6</v>
      </c>
      <c r="AA49">
        <v>7.2089999999999996</v>
      </c>
      <c r="AB49">
        <v>7.3330000000000002</v>
      </c>
      <c r="AC49">
        <v>7.29</v>
      </c>
      <c r="AE49" t="s">
        <v>6</v>
      </c>
      <c r="AF49">
        <v>9.4740000000000002</v>
      </c>
      <c r="AG49">
        <v>7.6769999999999996</v>
      </c>
      <c r="AH49">
        <v>10.346</v>
      </c>
      <c r="AJ49" t="s">
        <v>6</v>
      </c>
      <c r="AK49">
        <v>8.2219999999999995</v>
      </c>
      <c r="AL49">
        <v>8.7309999999999999</v>
      </c>
      <c r="AM49">
        <v>10.395</v>
      </c>
      <c r="AO49" t="s">
        <v>6</v>
      </c>
      <c r="AP49">
        <v>10.323</v>
      </c>
      <c r="AQ49">
        <v>40.866999999999997</v>
      </c>
      <c r="AR49">
        <v>9.8070000000000004</v>
      </c>
      <c r="AT49" t="s">
        <v>6</v>
      </c>
      <c r="AU49">
        <v>10.797000000000001</v>
      </c>
      <c r="AV49">
        <v>12.86</v>
      </c>
      <c r="AW49">
        <v>10.651999999999999</v>
      </c>
      <c r="AY49" t="s">
        <v>6</v>
      </c>
      <c r="AZ49">
        <v>5.5469999999999997</v>
      </c>
      <c r="BA49">
        <v>5.9779999999999998</v>
      </c>
      <c r="BB49">
        <v>4.8940000000000001</v>
      </c>
      <c r="BD49" t="s">
        <v>6</v>
      </c>
      <c r="BE49">
        <v>5.2439999999999998</v>
      </c>
      <c r="BF49">
        <v>4.6719999999999997</v>
      </c>
      <c r="BG49">
        <v>11.778</v>
      </c>
      <c r="BI49" t="s">
        <v>6</v>
      </c>
      <c r="BJ49">
        <v>5.577</v>
      </c>
      <c r="BK49">
        <v>4.8090000000000002</v>
      </c>
      <c r="BL49">
        <v>4.7969999999999997</v>
      </c>
    </row>
    <row r="50" spans="1:64" x14ac:dyDescent="0.2">
      <c r="A50" t="s">
        <v>0</v>
      </c>
      <c r="B50" t="s">
        <v>14</v>
      </c>
      <c r="C50" t="s">
        <v>14</v>
      </c>
      <c r="D50" t="s">
        <v>14</v>
      </c>
      <c r="F50" t="s">
        <v>0</v>
      </c>
      <c r="G50" t="s">
        <v>14</v>
      </c>
      <c r="H50" t="s">
        <v>14</v>
      </c>
      <c r="I50" t="s">
        <v>14</v>
      </c>
      <c r="K50" t="s">
        <v>0</v>
      </c>
      <c r="L50" t="s">
        <v>14</v>
      </c>
      <c r="M50" t="s">
        <v>14</v>
      </c>
      <c r="N50" t="s">
        <v>14</v>
      </c>
      <c r="P50" t="s">
        <v>0</v>
      </c>
      <c r="Q50" t="s">
        <v>14</v>
      </c>
      <c r="R50" t="s">
        <v>14</v>
      </c>
      <c r="S50" t="s">
        <v>14</v>
      </c>
      <c r="U50" t="s">
        <v>0</v>
      </c>
      <c r="V50" t="s">
        <v>14</v>
      </c>
      <c r="W50" t="s">
        <v>14</v>
      </c>
      <c r="X50" t="s">
        <v>14</v>
      </c>
      <c r="Z50" t="s">
        <v>0</v>
      </c>
      <c r="AA50" t="s">
        <v>14</v>
      </c>
      <c r="AB50" t="s">
        <v>14</v>
      </c>
      <c r="AC50" t="s">
        <v>14</v>
      </c>
      <c r="AE50" t="s">
        <v>0</v>
      </c>
      <c r="AF50" t="s">
        <v>14</v>
      </c>
      <c r="AG50" t="s">
        <v>14</v>
      </c>
      <c r="AH50" t="s">
        <v>14</v>
      </c>
      <c r="AJ50" t="s">
        <v>0</v>
      </c>
      <c r="AK50" t="s">
        <v>14</v>
      </c>
      <c r="AL50" t="s">
        <v>14</v>
      </c>
      <c r="AM50" t="s">
        <v>14</v>
      </c>
      <c r="AO50" t="s">
        <v>0</v>
      </c>
      <c r="AP50" t="s">
        <v>14</v>
      </c>
      <c r="AQ50" t="s">
        <v>14</v>
      </c>
      <c r="AR50" t="s">
        <v>14</v>
      </c>
      <c r="AT50" t="s">
        <v>0</v>
      </c>
      <c r="AU50" t="s">
        <v>14</v>
      </c>
      <c r="AV50" t="s">
        <v>14</v>
      </c>
      <c r="AW50" t="s">
        <v>14</v>
      </c>
      <c r="AY50" t="s">
        <v>0</v>
      </c>
      <c r="AZ50" t="s">
        <v>14</v>
      </c>
      <c r="BA50" t="s">
        <v>14</v>
      </c>
      <c r="BB50" t="s">
        <v>14</v>
      </c>
      <c r="BD50" t="s">
        <v>0</v>
      </c>
      <c r="BE50" t="s">
        <v>14</v>
      </c>
      <c r="BF50" t="s">
        <v>14</v>
      </c>
      <c r="BG50" t="s">
        <v>14</v>
      </c>
      <c r="BI50" t="s">
        <v>0</v>
      </c>
      <c r="BJ50" t="s">
        <v>14</v>
      </c>
      <c r="BK50" t="s">
        <v>14</v>
      </c>
      <c r="BL50" t="s">
        <v>14</v>
      </c>
    </row>
    <row r="51" spans="1:64" x14ac:dyDescent="0.2">
      <c r="A51" t="s">
        <v>2</v>
      </c>
      <c r="B51">
        <v>0.65400000000000003</v>
      </c>
      <c r="C51">
        <v>0.82499999999999996</v>
      </c>
      <c r="D51">
        <v>0.35299999999999998</v>
      </c>
      <c r="F51" t="s">
        <v>2</v>
      </c>
      <c r="G51">
        <v>0.65</v>
      </c>
      <c r="H51">
        <v>0.83499999999999996</v>
      </c>
      <c r="I51">
        <v>0.35299999999999998</v>
      </c>
      <c r="K51" t="s">
        <v>2</v>
      </c>
      <c r="L51">
        <v>0.65800000000000003</v>
      </c>
      <c r="M51">
        <v>0.82099999999999995</v>
      </c>
      <c r="N51">
        <v>0.34499999999999997</v>
      </c>
      <c r="P51" t="s">
        <v>2</v>
      </c>
      <c r="Q51">
        <v>0.66100000000000003</v>
      </c>
      <c r="R51">
        <v>0.82499999999999996</v>
      </c>
      <c r="S51">
        <v>0.35199999999999998</v>
      </c>
      <c r="U51" t="s">
        <v>2</v>
      </c>
      <c r="V51">
        <v>0.65100000000000002</v>
      </c>
      <c r="W51">
        <v>0.81399999999999995</v>
      </c>
      <c r="X51">
        <v>0.35299999999999998</v>
      </c>
      <c r="Z51" t="s">
        <v>2</v>
      </c>
      <c r="AA51">
        <v>0.65100000000000002</v>
      </c>
      <c r="AB51">
        <v>0.82</v>
      </c>
      <c r="AC51">
        <v>0.35199999999999998</v>
      </c>
      <c r="AE51" t="s">
        <v>2</v>
      </c>
      <c r="AF51">
        <v>0.65400000000000003</v>
      </c>
      <c r="AG51">
        <v>0.81899999999999995</v>
      </c>
      <c r="AH51">
        <v>0.35099999999999998</v>
      </c>
      <c r="AJ51" t="s">
        <v>2</v>
      </c>
      <c r="AK51">
        <v>0.65700000000000003</v>
      </c>
      <c r="AL51">
        <v>0.82799999999999996</v>
      </c>
      <c r="AM51">
        <v>0.35699999999999998</v>
      </c>
      <c r="AO51" t="s">
        <v>2</v>
      </c>
      <c r="AP51">
        <v>0.65100000000000002</v>
      </c>
      <c r="AQ51">
        <v>0.82299999999999995</v>
      </c>
      <c r="AR51">
        <v>0.35599999999999998</v>
      </c>
      <c r="AT51" t="s">
        <v>2</v>
      </c>
      <c r="AU51">
        <v>0.65200000000000002</v>
      </c>
      <c r="AV51">
        <v>0.82299999999999995</v>
      </c>
      <c r="AW51">
        <v>0.35699999999999998</v>
      </c>
      <c r="AY51" t="s">
        <v>2</v>
      </c>
      <c r="AZ51">
        <v>0.66</v>
      </c>
      <c r="BA51">
        <v>0.82199999999999995</v>
      </c>
      <c r="BB51">
        <v>0.35</v>
      </c>
      <c r="BD51" t="s">
        <v>2</v>
      </c>
      <c r="BE51">
        <v>0.65300000000000002</v>
      </c>
      <c r="BF51">
        <v>0.83199999999999996</v>
      </c>
      <c r="BG51">
        <v>0.35599999999999998</v>
      </c>
      <c r="BI51" t="s">
        <v>2</v>
      </c>
      <c r="BJ51">
        <v>0.65400000000000003</v>
      </c>
      <c r="BK51">
        <v>0.82799999999999996</v>
      </c>
      <c r="BL51">
        <v>0.35</v>
      </c>
    </row>
    <row r="52" spans="1:64" x14ac:dyDescent="0.2">
      <c r="A52" t="s">
        <v>3</v>
      </c>
      <c r="B52">
        <v>0.116999998688697</v>
      </c>
      <c r="C52">
        <v>0.19499999284744199</v>
      </c>
      <c r="D52">
        <v>5.9999998658895402E-2</v>
      </c>
      <c r="F52" t="s">
        <v>3</v>
      </c>
      <c r="G52">
        <v>0.10700000077485999</v>
      </c>
      <c r="H52">
        <v>0.29899999499320901</v>
      </c>
      <c r="I52">
        <v>2.89999991655349E-2</v>
      </c>
      <c r="K52" t="s">
        <v>3</v>
      </c>
      <c r="L52">
        <v>0.10000000149011599</v>
      </c>
      <c r="M52">
        <v>0.277999997138977</v>
      </c>
      <c r="N52">
        <v>5.7999998331069898E-2</v>
      </c>
      <c r="P52" t="s">
        <v>3</v>
      </c>
      <c r="Q52">
        <v>0.103000000119209</v>
      </c>
      <c r="R52">
        <v>0.17399999499320901</v>
      </c>
      <c r="S52">
        <v>5.0000000745057997E-2</v>
      </c>
      <c r="U52" t="s">
        <v>3</v>
      </c>
      <c r="V52">
        <v>0.104000002145767</v>
      </c>
      <c r="W52">
        <v>0.182999998331069</v>
      </c>
      <c r="X52">
        <v>5.0000000745057997E-2</v>
      </c>
      <c r="Z52" t="s">
        <v>3</v>
      </c>
      <c r="AA52">
        <v>0.12800000607967299</v>
      </c>
      <c r="AB52">
        <v>0.20499999821185999</v>
      </c>
      <c r="AC52">
        <v>4.80000004172325E-2</v>
      </c>
      <c r="AE52" t="s">
        <v>3</v>
      </c>
      <c r="AF52">
        <v>0.104000002145767</v>
      </c>
      <c r="AG52">
        <v>0.21999999880790699</v>
      </c>
      <c r="AH52">
        <v>5.2000001072883599E-2</v>
      </c>
      <c r="AJ52" t="s">
        <v>3</v>
      </c>
      <c r="AK52">
        <v>0.10899999737739501</v>
      </c>
      <c r="AL52">
        <v>0.211999997496604</v>
      </c>
      <c r="AM52">
        <v>2.9999999329447701E-2</v>
      </c>
      <c r="AO52" t="s">
        <v>3</v>
      </c>
      <c r="AP52">
        <v>0.103000000119209</v>
      </c>
      <c r="AQ52">
        <v>0.18400000035762701</v>
      </c>
      <c r="AR52">
        <v>8.1000000238418496E-2</v>
      </c>
      <c r="AT52" t="s">
        <v>3</v>
      </c>
      <c r="AU52">
        <v>9.8999999463558197E-2</v>
      </c>
      <c r="AV52">
        <v>0.20499999821185999</v>
      </c>
      <c r="AW52">
        <v>6.3000001013278906E-2</v>
      </c>
      <c r="AY52" t="s">
        <v>3</v>
      </c>
      <c r="AZ52">
        <v>0.10199999809265101</v>
      </c>
      <c r="BA52">
        <v>0.17900000512599901</v>
      </c>
      <c r="BB52">
        <v>3.4000001847743898E-2</v>
      </c>
      <c r="BD52" t="s">
        <v>3</v>
      </c>
      <c r="BE52">
        <v>0.11400000005960401</v>
      </c>
      <c r="BF52">
        <v>0.28700000047683699</v>
      </c>
      <c r="BG52">
        <v>5.4000001400709097E-2</v>
      </c>
      <c r="BI52" t="s">
        <v>3</v>
      </c>
      <c r="BJ52">
        <v>0.101000003516674</v>
      </c>
      <c r="BK52">
        <v>0.18600000441074299</v>
      </c>
      <c r="BL52">
        <v>3.20000015199184E-2</v>
      </c>
    </row>
    <row r="53" spans="1:64" x14ac:dyDescent="0.2">
      <c r="A53" t="s">
        <v>4</v>
      </c>
      <c r="B53">
        <v>0.68099999427795399</v>
      </c>
      <c r="C53">
        <v>1.15699994564056</v>
      </c>
      <c r="D53">
        <v>0.37400001287460299</v>
      </c>
      <c r="F53" t="s">
        <v>4</v>
      </c>
      <c r="G53">
        <v>0.61900001764297397</v>
      </c>
      <c r="H53">
        <v>1.84800004959106</v>
      </c>
      <c r="I53">
        <v>0.16599999368190699</v>
      </c>
      <c r="K53" t="s">
        <v>4</v>
      </c>
      <c r="L53">
        <v>0.57099997997283902</v>
      </c>
      <c r="M53">
        <v>1.7070000171661299</v>
      </c>
      <c r="N53">
        <v>0.356000006198883</v>
      </c>
      <c r="P53" t="s">
        <v>4</v>
      </c>
      <c r="Q53">
        <v>0.58799999952316195</v>
      </c>
      <c r="R53">
        <v>1.0119999647140501</v>
      </c>
      <c r="S53">
        <v>0.30399999022483798</v>
      </c>
      <c r="U53" t="s">
        <v>4</v>
      </c>
      <c r="V53">
        <v>0.59799998998641901</v>
      </c>
      <c r="W53">
        <v>1.07599997520446</v>
      </c>
      <c r="X53">
        <v>0.30300000309944097</v>
      </c>
      <c r="Z53" t="s">
        <v>4</v>
      </c>
      <c r="AA53">
        <v>0.75800001621246305</v>
      </c>
      <c r="AB53">
        <v>1.21899998188018</v>
      </c>
      <c r="AC53">
        <v>0.29399999976158098</v>
      </c>
      <c r="AE53" t="s">
        <v>4</v>
      </c>
      <c r="AF53">
        <v>0.59500002861022905</v>
      </c>
      <c r="AG53">
        <v>1.32099997997283</v>
      </c>
      <c r="AH53">
        <v>0.31700000166893</v>
      </c>
      <c r="AJ53" t="s">
        <v>4</v>
      </c>
      <c r="AK53">
        <v>0.63300001621246305</v>
      </c>
      <c r="AL53">
        <v>1.2649999856948799</v>
      </c>
      <c r="AM53">
        <v>0.17599999904632499</v>
      </c>
      <c r="AO53" t="s">
        <v>4</v>
      </c>
      <c r="AP53">
        <v>0.58899998664855902</v>
      </c>
      <c r="AQ53">
        <v>1.0789999961853001</v>
      </c>
      <c r="AR53">
        <v>0.50999999046325595</v>
      </c>
      <c r="AT53" t="s">
        <v>4</v>
      </c>
      <c r="AU53">
        <v>0.56400001049041704</v>
      </c>
      <c r="AV53">
        <v>1.2209999561309799</v>
      </c>
      <c r="AW53">
        <v>0.39100000262260398</v>
      </c>
      <c r="AY53" t="s">
        <v>4</v>
      </c>
      <c r="AZ53">
        <v>0.58300000429153398</v>
      </c>
      <c r="BA53">
        <v>1.0440000295639</v>
      </c>
      <c r="BB53">
        <v>0.196999996900558</v>
      </c>
      <c r="BD53" t="s">
        <v>4</v>
      </c>
      <c r="BE53">
        <v>0.66600000858306796</v>
      </c>
      <c r="BF53">
        <v>1.76800000667572</v>
      </c>
      <c r="BG53">
        <v>0.33199998736381497</v>
      </c>
      <c r="BI53" t="s">
        <v>4</v>
      </c>
      <c r="BJ53">
        <v>0.575999975204467</v>
      </c>
      <c r="BK53">
        <v>1.09399998188018</v>
      </c>
      <c r="BL53">
        <v>0.187999993562698</v>
      </c>
    </row>
    <row r="54" spans="1:64" x14ac:dyDescent="0.2">
      <c r="A54" t="s">
        <v>5</v>
      </c>
      <c r="B54">
        <v>8.5230972427796897E-2</v>
      </c>
      <c r="C54">
        <v>0.10721199081626399</v>
      </c>
      <c r="D54">
        <v>3.0515166465935099E-2</v>
      </c>
      <c r="F54" t="s">
        <v>5</v>
      </c>
      <c r="G54">
        <v>8.5230975878417298E-2</v>
      </c>
      <c r="H54">
        <v>0.107150636577536</v>
      </c>
      <c r="I54">
        <v>3.0515361163867102E-2</v>
      </c>
      <c r="K54" t="s">
        <v>5</v>
      </c>
      <c r="L54">
        <v>8.5230972427796897E-2</v>
      </c>
      <c r="M54">
        <v>0.107180339826789</v>
      </c>
      <c r="N54">
        <v>3.0515166465935099E-2</v>
      </c>
      <c r="P54" t="s">
        <v>5</v>
      </c>
      <c r="Q54">
        <v>8.5230972427796897E-2</v>
      </c>
      <c r="R54">
        <v>0.10718370574719201</v>
      </c>
      <c r="S54">
        <v>3.0515166465935099E-2</v>
      </c>
      <c r="U54" t="s">
        <v>5</v>
      </c>
      <c r="V54">
        <v>8.5230972427796897E-2</v>
      </c>
      <c r="W54">
        <v>0.10720817593064</v>
      </c>
      <c r="X54">
        <v>3.0515166465935099E-2</v>
      </c>
      <c r="Z54" t="s">
        <v>5</v>
      </c>
      <c r="AA54">
        <v>8.5230972427796897E-2</v>
      </c>
      <c r="AB54">
        <v>0.107179319781286</v>
      </c>
      <c r="AC54">
        <v>3.0515166465935099E-2</v>
      </c>
      <c r="AE54" t="s">
        <v>5</v>
      </c>
      <c r="AF54">
        <v>8.5230972427796897E-2</v>
      </c>
      <c r="AG54">
        <v>0.10718627236157199</v>
      </c>
      <c r="AH54">
        <v>3.05153645468728E-2</v>
      </c>
      <c r="AJ54" t="s">
        <v>5</v>
      </c>
      <c r="AK54">
        <v>8.5230972427796897E-2</v>
      </c>
      <c r="AL54">
        <v>0.10714110350122701</v>
      </c>
      <c r="AM54">
        <v>3.0515166465935099E-2</v>
      </c>
      <c r="AO54" t="s">
        <v>5</v>
      </c>
      <c r="AP54">
        <v>8.5230972427796897E-2</v>
      </c>
      <c r="AQ54">
        <v>0.107191250155644</v>
      </c>
      <c r="AR54">
        <v>3.0515166465935099E-2</v>
      </c>
      <c r="AT54" t="s">
        <v>5</v>
      </c>
      <c r="AU54">
        <v>8.5230972427796897E-2</v>
      </c>
      <c r="AV54">
        <v>0.107172766438954</v>
      </c>
      <c r="AW54">
        <v>3.0515166465935099E-2</v>
      </c>
      <c r="AY54" t="s">
        <v>5</v>
      </c>
      <c r="AZ54">
        <v>8.5230972427796897E-2</v>
      </c>
      <c r="BA54">
        <v>0.107233009922143</v>
      </c>
      <c r="BB54">
        <v>3.0515166465935099E-2</v>
      </c>
      <c r="BD54" t="s">
        <v>5</v>
      </c>
      <c r="BE54">
        <v>8.5231142602118198E-2</v>
      </c>
      <c r="BF54">
        <v>0.107177124298884</v>
      </c>
      <c r="BG54">
        <v>3.0515166465935099E-2</v>
      </c>
      <c r="BI54" t="s">
        <v>5</v>
      </c>
      <c r="BJ54">
        <v>8.5230972427796897E-2</v>
      </c>
      <c r="BK54">
        <v>0.107158149449085</v>
      </c>
      <c r="BL54">
        <v>3.0515166465935099E-2</v>
      </c>
    </row>
    <row r="55" spans="1:64" x14ac:dyDescent="0.2">
      <c r="A55" t="s">
        <v>6</v>
      </c>
      <c r="B55">
        <v>5.2329999999999997</v>
      </c>
      <c r="C55">
        <v>5.0380000000000003</v>
      </c>
      <c r="D55">
        <v>4.59</v>
      </c>
      <c r="F55" t="s">
        <v>6</v>
      </c>
      <c r="G55">
        <v>5.665</v>
      </c>
      <c r="H55">
        <v>5.0140000000000002</v>
      </c>
      <c r="I55">
        <v>5.399</v>
      </c>
      <c r="K55" t="s">
        <v>6</v>
      </c>
      <c r="L55">
        <v>6.7480000000000002</v>
      </c>
      <c r="M55">
        <v>5.6390000000000002</v>
      </c>
      <c r="N55">
        <v>6.9740000000000002</v>
      </c>
      <c r="P55" t="s">
        <v>6</v>
      </c>
      <c r="Q55">
        <v>6.9059999999999997</v>
      </c>
      <c r="R55">
        <v>23.844000000000001</v>
      </c>
      <c r="S55">
        <v>6.2770000000000001</v>
      </c>
      <c r="U55" t="s">
        <v>6</v>
      </c>
      <c r="V55">
        <v>7.9429999999999996</v>
      </c>
      <c r="W55">
        <v>6.6820000000000004</v>
      </c>
      <c r="X55">
        <v>7.49</v>
      </c>
      <c r="Z55" t="s">
        <v>6</v>
      </c>
      <c r="AA55">
        <v>7.1779999999999999</v>
      </c>
      <c r="AB55">
        <v>7.774</v>
      </c>
      <c r="AC55">
        <v>7.5030000000000001</v>
      </c>
      <c r="AE55" t="s">
        <v>6</v>
      </c>
      <c r="AF55">
        <v>9.2509999999999994</v>
      </c>
      <c r="AG55">
        <v>7.8579999999999997</v>
      </c>
      <c r="AH55">
        <v>9.9570000000000007</v>
      </c>
      <c r="AJ55" t="s">
        <v>6</v>
      </c>
      <c r="AK55">
        <v>8.6639999999999997</v>
      </c>
      <c r="AL55">
        <v>7.6950000000000003</v>
      </c>
      <c r="AM55">
        <v>8.8320000000000007</v>
      </c>
      <c r="AO55" t="s">
        <v>6</v>
      </c>
      <c r="AP55">
        <v>9.7420000000000009</v>
      </c>
      <c r="AQ55">
        <v>12.528</v>
      </c>
      <c r="AR55">
        <v>9.3249999999999993</v>
      </c>
      <c r="AT55" t="s">
        <v>6</v>
      </c>
      <c r="AU55">
        <v>10.468</v>
      </c>
      <c r="AV55">
        <v>11.875999999999999</v>
      </c>
      <c r="AW55">
        <v>10.454000000000001</v>
      </c>
      <c r="AY55" t="s">
        <v>6</v>
      </c>
      <c r="AZ55">
        <v>5.8310000000000004</v>
      </c>
      <c r="BA55">
        <v>4.7140000000000004</v>
      </c>
      <c r="BB55">
        <v>6.7480000000000002</v>
      </c>
      <c r="BD55" t="s">
        <v>6</v>
      </c>
      <c r="BE55">
        <v>5.673</v>
      </c>
      <c r="BF55">
        <v>4.6020000000000003</v>
      </c>
      <c r="BG55">
        <v>4.8129999999999997</v>
      </c>
      <c r="BI55" t="s">
        <v>6</v>
      </c>
      <c r="BJ55">
        <v>5.5309999999999997</v>
      </c>
      <c r="BK55">
        <v>4.7910000000000004</v>
      </c>
      <c r="BL55">
        <v>5.0350000000000001</v>
      </c>
    </row>
    <row r="56" spans="1:64" x14ac:dyDescent="0.2">
      <c r="A56" t="s">
        <v>0</v>
      </c>
      <c r="B56" t="s">
        <v>15</v>
      </c>
      <c r="C56" t="s">
        <v>15</v>
      </c>
      <c r="D56" t="s">
        <v>15</v>
      </c>
      <c r="F56" t="s">
        <v>0</v>
      </c>
      <c r="G56" t="s">
        <v>15</v>
      </c>
      <c r="H56" t="s">
        <v>15</v>
      </c>
      <c r="I56" t="s">
        <v>15</v>
      </c>
      <c r="K56" t="s">
        <v>0</v>
      </c>
      <c r="L56" t="s">
        <v>15</v>
      </c>
      <c r="M56" t="s">
        <v>15</v>
      </c>
      <c r="N56" t="s">
        <v>15</v>
      </c>
      <c r="P56" t="s">
        <v>0</v>
      </c>
      <c r="Q56" t="s">
        <v>15</v>
      </c>
      <c r="R56" t="s">
        <v>15</v>
      </c>
      <c r="S56" t="s">
        <v>15</v>
      </c>
      <c r="U56" t="s">
        <v>0</v>
      </c>
      <c r="V56" t="s">
        <v>15</v>
      </c>
      <c r="W56" t="s">
        <v>15</v>
      </c>
      <c r="X56" t="s">
        <v>15</v>
      </c>
      <c r="Z56" t="s">
        <v>0</v>
      </c>
      <c r="AA56" t="s">
        <v>15</v>
      </c>
      <c r="AB56" t="s">
        <v>15</v>
      </c>
      <c r="AC56" t="s">
        <v>15</v>
      </c>
      <c r="AE56" t="s">
        <v>0</v>
      </c>
      <c r="AF56" t="s">
        <v>15</v>
      </c>
      <c r="AG56" t="s">
        <v>15</v>
      </c>
      <c r="AH56" t="s">
        <v>15</v>
      </c>
      <c r="AJ56" t="s">
        <v>0</v>
      </c>
      <c r="AK56" t="s">
        <v>15</v>
      </c>
      <c r="AL56" t="s">
        <v>15</v>
      </c>
      <c r="AM56" t="s">
        <v>15</v>
      </c>
      <c r="AO56" t="s">
        <v>0</v>
      </c>
      <c r="AP56" t="s">
        <v>15</v>
      </c>
      <c r="AQ56" t="s">
        <v>15</v>
      </c>
      <c r="AR56" t="s">
        <v>15</v>
      </c>
      <c r="AT56" t="s">
        <v>0</v>
      </c>
      <c r="AU56" t="s">
        <v>15</v>
      </c>
      <c r="AV56" t="s">
        <v>15</v>
      </c>
      <c r="AW56" t="s">
        <v>15</v>
      </c>
      <c r="AY56" t="s">
        <v>0</v>
      </c>
      <c r="AZ56" t="s">
        <v>15</v>
      </c>
      <c r="BA56" t="s">
        <v>15</v>
      </c>
      <c r="BB56" t="s">
        <v>15</v>
      </c>
      <c r="BD56" t="s">
        <v>0</v>
      </c>
      <c r="BE56" t="s">
        <v>15</v>
      </c>
      <c r="BF56" t="s">
        <v>15</v>
      </c>
      <c r="BG56" t="s">
        <v>15</v>
      </c>
      <c r="BI56" t="s">
        <v>0</v>
      </c>
      <c r="BJ56" t="s">
        <v>15</v>
      </c>
      <c r="BK56" t="s">
        <v>15</v>
      </c>
      <c r="BL56" t="s">
        <v>15</v>
      </c>
    </row>
    <row r="57" spans="1:64" x14ac:dyDescent="0.2">
      <c r="A57" t="s">
        <v>2</v>
      </c>
      <c r="B57">
        <v>0.65900000000000003</v>
      </c>
      <c r="C57">
        <v>0.82499999999999996</v>
      </c>
      <c r="D57">
        <v>0.35299999999999998</v>
      </c>
      <c r="F57" t="s">
        <v>2</v>
      </c>
      <c r="G57">
        <v>0.65600000000000003</v>
      </c>
      <c r="H57">
        <v>0.82499999999999996</v>
      </c>
      <c r="I57">
        <v>0.34799999999999998</v>
      </c>
      <c r="K57" t="s">
        <v>2</v>
      </c>
      <c r="L57">
        <v>0.65600000000000003</v>
      </c>
      <c r="M57">
        <v>0.83</v>
      </c>
      <c r="N57">
        <v>0.35399999999999998</v>
      </c>
      <c r="P57" t="s">
        <v>2</v>
      </c>
      <c r="Q57">
        <v>0.65600000000000003</v>
      </c>
      <c r="R57">
        <v>0.81699999999999995</v>
      </c>
      <c r="S57">
        <v>0.35299999999999998</v>
      </c>
      <c r="U57" t="s">
        <v>2</v>
      </c>
      <c r="V57">
        <v>0.65800000000000003</v>
      </c>
      <c r="W57">
        <v>0.82799999999999996</v>
      </c>
      <c r="X57">
        <v>0.35599999999999998</v>
      </c>
      <c r="Z57" t="s">
        <v>2</v>
      </c>
      <c r="AA57">
        <v>0.66300000000000003</v>
      </c>
      <c r="AB57">
        <v>0.82399999999999995</v>
      </c>
      <c r="AC57">
        <v>0.35199999999999998</v>
      </c>
      <c r="AE57" t="s">
        <v>2</v>
      </c>
      <c r="AF57">
        <v>0.66</v>
      </c>
      <c r="AG57">
        <v>0.82399999999999995</v>
      </c>
      <c r="AH57">
        <v>0.35799999999999998</v>
      </c>
      <c r="AJ57" t="s">
        <v>2</v>
      </c>
      <c r="AK57">
        <v>0.65600000000000003</v>
      </c>
      <c r="AL57">
        <v>0.82</v>
      </c>
      <c r="AM57">
        <v>0.35199999999999998</v>
      </c>
      <c r="AO57" t="s">
        <v>2</v>
      </c>
      <c r="AP57">
        <v>0.65400000000000003</v>
      </c>
      <c r="AQ57">
        <v>0.82099999999999995</v>
      </c>
      <c r="AR57">
        <v>0.35099999999999998</v>
      </c>
      <c r="AT57" t="s">
        <v>2</v>
      </c>
      <c r="AU57">
        <v>0.65700000000000003</v>
      </c>
      <c r="AV57">
        <v>0.82599999999999996</v>
      </c>
      <c r="AW57">
        <v>0.35299999999999998</v>
      </c>
      <c r="AY57" t="s">
        <v>2</v>
      </c>
      <c r="AZ57">
        <v>0.65300000000000002</v>
      </c>
      <c r="BA57">
        <v>0.81699999999999995</v>
      </c>
      <c r="BB57">
        <v>0.35599999999999998</v>
      </c>
      <c r="BD57" t="s">
        <v>2</v>
      </c>
      <c r="BE57">
        <v>0.65500000000000003</v>
      </c>
      <c r="BF57">
        <v>0.83599999999999997</v>
      </c>
      <c r="BG57">
        <v>0.35199999999999998</v>
      </c>
      <c r="BI57" t="s">
        <v>2</v>
      </c>
      <c r="BJ57">
        <v>0.65200000000000002</v>
      </c>
      <c r="BK57">
        <v>0.81799999999999995</v>
      </c>
      <c r="BL57">
        <v>0.34799999999999998</v>
      </c>
    </row>
    <row r="58" spans="1:64" x14ac:dyDescent="0.2">
      <c r="A58" t="s">
        <v>3</v>
      </c>
      <c r="B58">
        <v>0.104000002145767</v>
      </c>
      <c r="C58">
        <v>0.240999996662139</v>
      </c>
      <c r="D58">
        <v>3.5999998450279201E-2</v>
      </c>
      <c r="F58" t="s">
        <v>3</v>
      </c>
      <c r="G58">
        <v>0.10000000149011599</v>
      </c>
      <c r="H58">
        <v>0.17499999701976701</v>
      </c>
      <c r="I58">
        <v>3.0999999493360499E-2</v>
      </c>
      <c r="K58" t="s">
        <v>3</v>
      </c>
      <c r="L58">
        <v>0.101000003516674</v>
      </c>
      <c r="M58">
        <v>0.21999999880790699</v>
      </c>
      <c r="N58">
        <v>4.1999999433755798E-2</v>
      </c>
      <c r="P58" t="s">
        <v>3</v>
      </c>
      <c r="Q58">
        <v>0.115000002086162</v>
      </c>
      <c r="R58">
        <v>0.181999996304512</v>
      </c>
      <c r="S58">
        <v>3.2999999821186003E-2</v>
      </c>
      <c r="U58" t="s">
        <v>3</v>
      </c>
      <c r="V58">
        <v>0.10700000077485999</v>
      </c>
      <c r="W58">
        <v>0.23899999260902399</v>
      </c>
      <c r="X58">
        <v>7.0000000298023196E-2</v>
      </c>
      <c r="Z58" t="s">
        <v>3</v>
      </c>
      <c r="AA58">
        <v>0.103000000119209</v>
      </c>
      <c r="AB58">
        <v>0.18099999427795399</v>
      </c>
      <c r="AC58">
        <v>3.4000001847743898E-2</v>
      </c>
      <c r="AE58" t="s">
        <v>3</v>
      </c>
      <c r="AF58">
        <v>0.115999996662139</v>
      </c>
      <c r="AG58">
        <v>0.19400000572204501</v>
      </c>
      <c r="AH58">
        <v>4.6999998390674501E-2</v>
      </c>
      <c r="AJ58" t="s">
        <v>3</v>
      </c>
      <c r="AK58">
        <v>0.10199999809265101</v>
      </c>
      <c r="AL58">
        <v>0.17200000584125499</v>
      </c>
      <c r="AM58">
        <v>3.20000015199184E-2</v>
      </c>
      <c r="AO58" t="s">
        <v>3</v>
      </c>
      <c r="AP58">
        <v>0.10199999809265101</v>
      </c>
      <c r="AQ58">
        <v>0.168999999761581</v>
      </c>
      <c r="AR58">
        <v>3.7000000476837103E-2</v>
      </c>
      <c r="AT58" t="s">
        <v>3</v>
      </c>
      <c r="AU58">
        <v>0.104000002145767</v>
      </c>
      <c r="AV58">
        <v>0.178000003099441</v>
      </c>
      <c r="AW58">
        <v>6.8999998271465302E-2</v>
      </c>
      <c r="AY58" t="s">
        <v>3</v>
      </c>
      <c r="AZ58">
        <v>0.104000002145767</v>
      </c>
      <c r="BA58">
        <v>0.24400000274181299</v>
      </c>
      <c r="BB58">
        <v>6.40000030398368E-2</v>
      </c>
      <c r="BD58" t="s">
        <v>3</v>
      </c>
      <c r="BE58">
        <v>0.112999998033046</v>
      </c>
      <c r="BF58">
        <v>0.17499999701976701</v>
      </c>
      <c r="BG58">
        <v>7.4000000953674303E-2</v>
      </c>
      <c r="BI58" t="s">
        <v>3</v>
      </c>
      <c r="BJ58">
        <v>0.103000000119209</v>
      </c>
      <c r="BK58">
        <v>0.24199999868869701</v>
      </c>
      <c r="BL58">
        <v>3.0999999493360499E-2</v>
      </c>
    </row>
    <row r="59" spans="1:64" x14ac:dyDescent="0.2">
      <c r="A59" t="s">
        <v>4</v>
      </c>
      <c r="B59">
        <v>0.59700000286102295</v>
      </c>
      <c r="C59">
        <v>1.4650000333786</v>
      </c>
      <c r="D59">
        <v>0.21299999952316201</v>
      </c>
      <c r="F59" t="s">
        <v>4</v>
      </c>
      <c r="G59">
        <v>0.56999999284744196</v>
      </c>
      <c r="H59">
        <v>1.0169999599456701</v>
      </c>
      <c r="I59">
        <v>0.17599999904632499</v>
      </c>
      <c r="K59" t="s">
        <v>4</v>
      </c>
      <c r="L59">
        <v>0.575999975204467</v>
      </c>
      <c r="M59">
        <v>1.3229999542236299</v>
      </c>
      <c r="N59">
        <v>0.25400000810623102</v>
      </c>
      <c r="P59" t="s">
        <v>4</v>
      </c>
      <c r="Q59">
        <v>0.66799998283386197</v>
      </c>
      <c r="R59">
        <v>1.0650000572204501</v>
      </c>
      <c r="S59">
        <v>0.18999999761581399</v>
      </c>
      <c r="U59" t="s">
        <v>4</v>
      </c>
      <c r="V59">
        <v>0.61699998378753595</v>
      </c>
      <c r="W59">
        <v>1.44599997997283</v>
      </c>
      <c r="X59">
        <v>0.43900001049041698</v>
      </c>
      <c r="Z59" t="s">
        <v>4</v>
      </c>
      <c r="AA59">
        <v>0.58999997377395597</v>
      </c>
      <c r="AB59">
        <v>1.0609999895095801</v>
      </c>
      <c r="AC59">
        <v>0.20100000500678999</v>
      </c>
      <c r="AE59" t="s">
        <v>4</v>
      </c>
      <c r="AF59">
        <v>0.67500001192092896</v>
      </c>
      <c r="AG59">
        <v>1.1499999761581401</v>
      </c>
      <c r="AH59">
        <v>0.28499999642372098</v>
      </c>
      <c r="AJ59" t="s">
        <v>4</v>
      </c>
      <c r="AK59">
        <v>0.58300000429153398</v>
      </c>
      <c r="AL59">
        <v>1.0030000209808301</v>
      </c>
      <c r="AM59">
        <v>0.18500000238418501</v>
      </c>
      <c r="AO59" t="s">
        <v>4</v>
      </c>
      <c r="AP59">
        <v>0.58499997854232699</v>
      </c>
      <c r="AQ59">
        <v>0.97699999809265103</v>
      </c>
      <c r="AR59">
        <v>0.216000005602836</v>
      </c>
      <c r="AT59" t="s">
        <v>4</v>
      </c>
      <c r="AU59">
        <v>0.59500002861022905</v>
      </c>
      <c r="AV59">
        <v>1.0390000343322701</v>
      </c>
      <c r="AW59">
        <v>0.42899999022483798</v>
      </c>
      <c r="AY59" t="s">
        <v>4</v>
      </c>
      <c r="AZ59">
        <v>0.59500002861022905</v>
      </c>
      <c r="BA59">
        <v>1.4839999675750699</v>
      </c>
      <c r="BB59">
        <v>0.40000000596046398</v>
      </c>
      <c r="BD59" t="s">
        <v>4</v>
      </c>
      <c r="BE59">
        <v>0.65600001811981201</v>
      </c>
      <c r="BF59">
        <v>1.01800000667572</v>
      </c>
      <c r="BG59">
        <v>0.46500000357627802</v>
      </c>
      <c r="BI59" t="s">
        <v>4</v>
      </c>
      <c r="BJ59">
        <v>0.587000012397766</v>
      </c>
      <c r="BK59">
        <v>1.4700000286102199</v>
      </c>
      <c r="BL59">
        <v>0.181999996304512</v>
      </c>
    </row>
    <row r="60" spans="1:64" x14ac:dyDescent="0.2">
      <c r="A60" t="s">
        <v>5</v>
      </c>
      <c r="B60">
        <v>8.5230972427796897E-2</v>
      </c>
      <c r="C60">
        <v>0.107145927161463</v>
      </c>
      <c r="D60">
        <v>3.0515166465935099E-2</v>
      </c>
      <c r="F60" t="s">
        <v>5</v>
      </c>
      <c r="G60">
        <v>8.5230972427796897E-2</v>
      </c>
      <c r="H60">
        <v>0.10720128846172</v>
      </c>
      <c r="I60">
        <v>3.0515166465935099E-2</v>
      </c>
      <c r="K60" t="s">
        <v>5</v>
      </c>
      <c r="L60">
        <v>8.5230972427796897E-2</v>
      </c>
      <c r="M60">
        <v>0.10716322048476599</v>
      </c>
      <c r="N60">
        <v>3.0515166465935099E-2</v>
      </c>
      <c r="P60" t="s">
        <v>5</v>
      </c>
      <c r="Q60">
        <v>8.52312739080201E-2</v>
      </c>
      <c r="R60">
        <v>0.107174425009109</v>
      </c>
      <c r="S60">
        <v>3.0515166465935099E-2</v>
      </c>
      <c r="U60" t="s">
        <v>5</v>
      </c>
      <c r="V60">
        <v>8.5230972427796897E-2</v>
      </c>
      <c r="W60">
        <v>0.107221744566321</v>
      </c>
      <c r="X60">
        <v>3.0515166465935099E-2</v>
      </c>
      <c r="Z60" t="s">
        <v>5</v>
      </c>
      <c r="AA60">
        <v>8.5230975692063393E-2</v>
      </c>
      <c r="AB60">
        <v>0.10719479927749299</v>
      </c>
      <c r="AC60">
        <v>3.0515166465935099E-2</v>
      </c>
      <c r="AE60" t="s">
        <v>5</v>
      </c>
      <c r="AF60">
        <v>8.5230972427796897E-2</v>
      </c>
      <c r="AG60">
        <v>0.107182746860929</v>
      </c>
      <c r="AH60">
        <v>3.0515166465935099E-2</v>
      </c>
      <c r="AJ60" t="s">
        <v>5</v>
      </c>
      <c r="AK60">
        <v>8.5231123047698407E-2</v>
      </c>
      <c r="AL60">
        <v>0.10721109688350999</v>
      </c>
      <c r="AM60">
        <v>3.0515362526288801E-2</v>
      </c>
      <c r="AO60" t="s">
        <v>5</v>
      </c>
      <c r="AP60">
        <v>8.5230972427796897E-2</v>
      </c>
      <c r="AQ60">
        <v>0.107233030659838</v>
      </c>
      <c r="AR60">
        <v>3.0515166465935099E-2</v>
      </c>
      <c r="AT60" t="s">
        <v>5</v>
      </c>
      <c r="AU60">
        <v>8.5230972427796897E-2</v>
      </c>
      <c r="AV60">
        <v>0.107161344198443</v>
      </c>
      <c r="AW60">
        <v>3.0515166465935099E-2</v>
      </c>
      <c r="AY60" t="s">
        <v>5</v>
      </c>
      <c r="AZ60">
        <v>8.5230972427796897E-2</v>
      </c>
      <c r="BA60">
        <v>0.107199084646946</v>
      </c>
      <c r="BB60">
        <v>3.0515166465935099E-2</v>
      </c>
      <c r="BD60" t="s">
        <v>5</v>
      </c>
      <c r="BE60">
        <v>8.5230974182499003E-2</v>
      </c>
      <c r="BF60">
        <v>0.10720582236651199</v>
      </c>
      <c r="BG60">
        <v>3.0515166465935099E-2</v>
      </c>
      <c r="BI60" t="s">
        <v>5</v>
      </c>
      <c r="BJ60">
        <v>8.5230972427796897E-2</v>
      </c>
      <c r="BK60">
        <v>0.107147008200716</v>
      </c>
      <c r="BL60">
        <v>3.0515166465935099E-2</v>
      </c>
    </row>
    <row r="61" spans="1:64" x14ac:dyDescent="0.2">
      <c r="A61" t="s">
        <v>6</v>
      </c>
      <c r="B61">
        <v>6.1440000000000001</v>
      </c>
      <c r="C61">
        <v>6.0709999999999997</v>
      </c>
      <c r="D61">
        <v>4.7009999999999996</v>
      </c>
      <c r="F61" t="s">
        <v>6</v>
      </c>
      <c r="G61">
        <v>5.835</v>
      </c>
      <c r="H61">
        <v>5.0839999999999996</v>
      </c>
      <c r="I61">
        <v>5.7050000000000001</v>
      </c>
      <c r="K61" t="s">
        <v>6</v>
      </c>
      <c r="L61">
        <v>6.6070000000000002</v>
      </c>
      <c r="M61">
        <v>6.5720000000000001</v>
      </c>
      <c r="N61">
        <v>6.06</v>
      </c>
      <c r="P61" t="s">
        <v>6</v>
      </c>
      <c r="Q61">
        <v>6.7880000000000003</v>
      </c>
      <c r="R61">
        <v>7.9249999999999998</v>
      </c>
      <c r="S61">
        <v>6.069</v>
      </c>
      <c r="U61" t="s">
        <v>6</v>
      </c>
      <c r="V61">
        <v>7.476</v>
      </c>
      <c r="W61">
        <v>6.2720000000000002</v>
      </c>
      <c r="X61">
        <v>6.8810000000000002</v>
      </c>
      <c r="Z61" t="s">
        <v>6</v>
      </c>
      <c r="AA61">
        <v>6.9109999999999996</v>
      </c>
      <c r="AB61">
        <v>8.1549999999999994</v>
      </c>
      <c r="AC61">
        <v>7.5289999999999999</v>
      </c>
      <c r="AE61" t="s">
        <v>6</v>
      </c>
      <c r="AF61">
        <v>9.1549999999999994</v>
      </c>
      <c r="AG61">
        <v>7.5549999999999997</v>
      </c>
      <c r="AH61">
        <v>9.5519999999999996</v>
      </c>
      <c r="AJ61" t="s">
        <v>6</v>
      </c>
      <c r="AK61">
        <v>9.5530000000000008</v>
      </c>
      <c r="AL61">
        <v>8.5329999999999995</v>
      </c>
      <c r="AM61">
        <v>9.8309999999999995</v>
      </c>
      <c r="AO61" t="s">
        <v>6</v>
      </c>
      <c r="AP61">
        <v>9.8019999999999996</v>
      </c>
      <c r="AQ61">
        <v>11.901999999999999</v>
      </c>
      <c r="AR61">
        <v>10.319000000000001</v>
      </c>
      <c r="AT61" t="s">
        <v>6</v>
      </c>
      <c r="AU61">
        <v>10.233000000000001</v>
      </c>
      <c r="AV61">
        <v>12.279</v>
      </c>
      <c r="AW61">
        <v>10.778</v>
      </c>
      <c r="AY61" t="s">
        <v>6</v>
      </c>
      <c r="AZ61">
        <v>6.02</v>
      </c>
      <c r="BA61">
        <v>4.5750000000000002</v>
      </c>
      <c r="BB61">
        <v>4.5919999999999996</v>
      </c>
      <c r="BD61" t="s">
        <v>6</v>
      </c>
      <c r="BE61">
        <v>5.19</v>
      </c>
      <c r="BF61">
        <v>4.6619999999999999</v>
      </c>
      <c r="BG61">
        <v>4.8049999999999997</v>
      </c>
      <c r="BI61" t="s">
        <v>6</v>
      </c>
      <c r="BJ61">
        <v>5.54</v>
      </c>
      <c r="BK61">
        <v>4.6989999999999998</v>
      </c>
      <c r="BL61">
        <v>5.2119999999999997</v>
      </c>
    </row>
    <row r="62" spans="1:64" x14ac:dyDescent="0.2">
      <c r="A62" t="s">
        <v>0</v>
      </c>
      <c r="B62" t="s">
        <v>16</v>
      </c>
      <c r="C62" t="s">
        <v>16</v>
      </c>
      <c r="D62" t="s">
        <v>16</v>
      </c>
      <c r="F62" t="s">
        <v>0</v>
      </c>
      <c r="G62" t="s">
        <v>16</v>
      </c>
      <c r="H62" t="s">
        <v>16</v>
      </c>
      <c r="I62" t="s">
        <v>16</v>
      </c>
      <c r="K62" t="s">
        <v>0</v>
      </c>
      <c r="L62" t="s">
        <v>16</v>
      </c>
      <c r="M62" t="s">
        <v>16</v>
      </c>
      <c r="N62" t="s">
        <v>16</v>
      </c>
      <c r="P62" t="s">
        <v>0</v>
      </c>
      <c r="Q62" t="s">
        <v>16</v>
      </c>
      <c r="R62" t="s">
        <v>16</v>
      </c>
      <c r="S62" t="s">
        <v>16</v>
      </c>
      <c r="U62" t="s">
        <v>0</v>
      </c>
      <c r="V62" t="s">
        <v>16</v>
      </c>
      <c r="W62" t="s">
        <v>16</v>
      </c>
      <c r="X62" t="s">
        <v>16</v>
      </c>
      <c r="Z62" t="s">
        <v>0</v>
      </c>
      <c r="AA62" t="s">
        <v>16</v>
      </c>
      <c r="AB62" t="s">
        <v>16</v>
      </c>
      <c r="AC62" t="s">
        <v>16</v>
      </c>
      <c r="AE62" t="s">
        <v>0</v>
      </c>
      <c r="AF62" t="s">
        <v>16</v>
      </c>
      <c r="AG62" t="s">
        <v>16</v>
      </c>
      <c r="AH62" t="s">
        <v>16</v>
      </c>
      <c r="AJ62" t="s">
        <v>0</v>
      </c>
      <c r="AK62" t="s">
        <v>16</v>
      </c>
      <c r="AL62" t="s">
        <v>16</v>
      </c>
      <c r="AM62" t="s">
        <v>16</v>
      </c>
      <c r="AO62" t="s">
        <v>0</v>
      </c>
      <c r="AP62" t="s">
        <v>16</v>
      </c>
      <c r="AQ62" t="s">
        <v>16</v>
      </c>
      <c r="AR62" t="s">
        <v>16</v>
      </c>
      <c r="AT62" t="s">
        <v>0</v>
      </c>
      <c r="AU62" t="s">
        <v>16</v>
      </c>
      <c r="AV62" t="s">
        <v>16</v>
      </c>
      <c r="AW62" t="s">
        <v>16</v>
      </c>
      <c r="AY62" t="s">
        <v>0</v>
      </c>
      <c r="AZ62" t="s">
        <v>16</v>
      </c>
      <c r="BA62" t="s">
        <v>16</v>
      </c>
      <c r="BB62" t="s">
        <v>16</v>
      </c>
      <c r="BD62" t="s">
        <v>0</v>
      </c>
      <c r="BE62" t="s">
        <v>16</v>
      </c>
      <c r="BF62" t="s">
        <v>16</v>
      </c>
      <c r="BG62" t="s">
        <v>16</v>
      </c>
      <c r="BI62" t="s">
        <v>0</v>
      </c>
      <c r="BJ62" t="s">
        <v>16</v>
      </c>
      <c r="BK62" t="s">
        <v>16</v>
      </c>
      <c r="BL62" t="s">
        <v>16</v>
      </c>
    </row>
    <row r="63" spans="1:64" x14ac:dyDescent="0.2">
      <c r="A63" t="s">
        <v>2</v>
      </c>
      <c r="B63">
        <v>0.63800000000000001</v>
      </c>
      <c r="C63">
        <v>1.6619999999999999</v>
      </c>
      <c r="D63">
        <v>2.6779999999999999</v>
      </c>
      <c r="F63" t="s">
        <v>2</v>
      </c>
      <c r="G63">
        <v>0.64400000000000002</v>
      </c>
      <c r="H63">
        <v>1.661</v>
      </c>
      <c r="I63">
        <v>2.6589999999999998</v>
      </c>
      <c r="K63" t="s">
        <v>2</v>
      </c>
      <c r="L63">
        <v>0.63800000000000001</v>
      </c>
      <c r="M63">
        <v>1.66</v>
      </c>
      <c r="N63">
        <v>2.6850000000000001</v>
      </c>
      <c r="P63" t="s">
        <v>2</v>
      </c>
      <c r="Q63">
        <v>0.64100000000000001</v>
      </c>
      <c r="R63">
        <v>1.661</v>
      </c>
      <c r="S63">
        <v>2.6960000000000002</v>
      </c>
      <c r="U63" t="s">
        <v>2</v>
      </c>
      <c r="V63">
        <v>0.63100000000000001</v>
      </c>
      <c r="W63">
        <v>1.6639999999999999</v>
      </c>
      <c r="X63">
        <v>2.6850000000000001</v>
      </c>
      <c r="Z63" t="s">
        <v>2</v>
      </c>
      <c r="AA63">
        <v>0.64800000000000002</v>
      </c>
      <c r="AB63">
        <v>1.667</v>
      </c>
      <c r="AC63">
        <v>2.6930000000000001</v>
      </c>
      <c r="AE63" t="s">
        <v>2</v>
      </c>
      <c r="AF63">
        <v>0.63500000000000001</v>
      </c>
      <c r="AG63">
        <v>1.665</v>
      </c>
      <c r="AH63">
        <v>2.6640000000000001</v>
      </c>
      <c r="AJ63" t="s">
        <v>2</v>
      </c>
      <c r="AK63">
        <v>0.64600000000000002</v>
      </c>
      <c r="AL63">
        <v>1.6619999999999999</v>
      </c>
      <c r="AM63">
        <v>2.69</v>
      </c>
      <c r="AO63" t="s">
        <v>2</v>
      </c>
      <c r="AP63">
        <v>0.629</v>
      </c>
      <c r="AQ63">
        <v>1.661</v>
      </c>
      <c r="AR63">
        <v>2.6640000000000001</v>
      </c>
      <c r="AT63" t="s">
        <v>2</v>
      </c>
      <c r="AU63">
        <v>0.62</v>
      </c>
      <c r="AV63">
        <v>1.661</v>
      </c>
      <c r="AW63">
        <v>2.6859999999999999</v>
      </c>
      <c r="AY63" t="s">
        <v>2</v>
      </c>
      <c r="AZ63">
        <v>0.63600000000000001</v>
      </c>
      <c r="BA63">
        <v>1.6579999999999999</v>
      </c>
      <c r="BB63">
        <v>2.677</v>
      </c>
      <c r="BD63" t="s">
        <v>2</v>
      </c>
      <c r="BE63">
        <v>0.63700000000000001</v>
      </c>
      <c r="BF63">
        <v>1.661</v>
      </c>
      <c r="BG63">
        <v>2.6840000000000002</v>
      </c>
      <c r="BI63" t="s">
        <v>2</v>
      </c>
      <c r="BJ63">
        <v>0.64600000000000002</v>
      </c>
      <c r="BK63">
        <v>1.6639999999999999</v>
      </c>
      <c r="BL63">
        <v>2.6850000000000001</v>
      </c>
    </row>
    <row r="64" spans="1:64" x14ac:dyDescent="0.2">
      <c r="A64" t="s">
        <v>3</v>
      </c>
      <c r="B64">
        <v>0.12700000405311501</v>
      </c>
      <c r="C64">
        <v>0.158000007271766</v>
      </c>
      <c r="D64">
        <v>0.49300000071525502</v>
      </c>
      <c r="F64" t="s">
        <v>3</v>
      </c>
      <c r="G64">
        <v>0.12600000202655701</v>
      </c>
      <c r="H64">
        <v>0.158000007271766</v>
      </c>
      <c r="I64">
        <v>0.47299998998641901</v>
      </c>
      <c r="K64" t="s">
        <v>3</v>
      </c>
      <c r="L64">
        <v>0.12099999934434801</v>
      </c>
      <c r="M64">
        <v>0.181999996304512</v>
      </c>
      <c r="N64">
        <v>0.48699998855590798</v>
      </c>
      <c r="P64" t="s">
        <v>3</v>
      </c>
      <c r="Q64">
        <v>0.12700000405311501</v>
      </c>
      <c r="R64">
        <v>0.158999994397163</v>
      </c>
      <c r="S64">
        <v>0.49399998784065202</v>
      </c>
      <c r="U64" t="s">
        <v>3</v>
      </c>
      <c r="V64">
        <v>0.12099999934434801</v>
      </c>
      <c r="W64">
        <v>0.167999997735023</v>
      </c>
      <c r="X64">
        <v>0.44900000095367398</v>
      </c>
      <c r="Z64" t="s">
        <v>3</v>
      </c>
      <c r="AA64">
        <v>0.13400000333786</v>
      </c>
      <c r="AB64">
        <v>0.17200000584125499</v>
      </c>
      <c r="AC64">
        <v>0.51099997758865301</v>
      </c>
      <c r="AE64" t="s">
        <v>3</v>
      </c>
      <c r="AF64">
        <v>0.109999999403953</v>
      </c>
      <c r="AG64">
        <v>0.17200000584125499</v>
      </c>
      <c r="AH64">
        <v>0.45699998736381497</v>
      </c>
      <c r="AJ64" t="s">
        <v>3</v>
      </c>
      <c r="AK64">
        <v>0.12800000607967299</v>
      </c>
      <c r="AL64">
        <v>0.164000004529953</v>
      </c>
      <c r="AM64">
        <v>0.50999999046325595</v>
      </c>
      <c r="AO64" t="s">
        <v>3</v>
      </c>
      <c r="AP64">
        <v>0.104000002145767</v>
      </c>
      <c r="AQ64">
        <v>0.167999997735023</v>
      </c>
      <c r="AR64">
        <v>0.50900000333786</v>
      </c>
      <c r="AT64" t="s">
        <v>3</v>
      </c>
      <c r="AU64">
        <v>0.105999998748302</v>
      </c>
      <c r="AV64">
        <v>0.164000004529953</v>
      </c>
      <c r="AW64">
        <v>0.56900000572204501</v>
      </c>
      <c r="AY64" t="s">
        <v>3</v>
      </c>
      <c r="AZ64">
        <v>0.13300000131130199</v>
      </c>
      <c r="BA64">
        <v>0.16200000047683699</v>
      </c>
      <c r="BB64">
        <v>0.47699999809265098</v>
      </c>
      <c r="BD64" t="s">
        <v>3</v>
      </c>
      <c r="BE64">
        <v>0.115999996662139</v>
      </c>
      <c r="BF64">
        <v>0.16200000047683699</v>
      </c>
      <c r="BG64">
        <v>0.48300001025199801</v>
      </c>
      <c r="BI64" t="s">
        <v>3</v>
      </c>
      <c r="BJ64">
        <v>0.12800000607967299</v>
      </c>
      <c r="BK64">
        <v>0.163000002503395</v>
      </c>
      <c r="BL64">
        <v>0.49500000476837103</v>
      </c>
    </row>
    <row r="65" spans="1:64" x14ac:dyDescent="0.2">
      <c r="A65" t="s">
        <v>4</v>
      </c>
      <c r="B65">
        <v>7.0000002160668304E-3</v>
      </c>
      <c r="C65">
        <v>8.9999996125698003E-3</v>
      </c>
      <c r="D65">
        <v>2.70000007003545E-2</v>
      </c>
      <c r="F65" t="s">
        <v>4</v>
      </c>
      <c r="G65">
        <v>7.0000002160668304E-3</v>
      </c>
      <c r="H65">
        <v>8.9999996125698003E-3</v>
      </c>
      <c r="I65">
        <v>2.60000005364418E-2</v>
      </c>
      <c r="K65" t="s">
        <v>4</v>
      </c>
      <c r="L65">
        <v>7.0000002160668304E-3</v>
      </c>
      <c r="M65">
        <v>9.9999997764825804E-3</v>
      </c>
      <c r="N65">
        <v>2.70000007003545E-2</v>
      </c>
      <c r="P65" t="s">
        <v>4</v>
      </c>
      <c r="Q65">
        <v>7.0000002160668304E-3</v>
      </c>
      <c r="R65">
        <v>8.9999996125698003E-3</v>
      </c>
      <c r="S65">
        <v>2.70000007003545E-2</v>
      </c>
      <c r="U65" t="s">
        <v>4</v>
      </c>
      <c r="V65">
        <v>7.0000002160668304E-3</v>
      </c>
      <c r="W65">
        <v>8.9999996125698003E-3</v>
      </c>
      <c r="X65">
        <v>2.5000000372528999E-2</v>
      </c>
      <c r="Z65" t="s">
        <v>4</v>
      </c>
      <c r="AA65">
        <v>7.0000002160668304E-3</v>
      </c>
      <c r="AB65">
        <v>8.9999996125698003E-3</v>
      </c>
      <c r="AC65">
        <v>2.8000000864267301E-2</v>
      </c>
      <c r="AE65" t="s">
        <v>4</v>
      </c>
      <c r="AF65">
        <v>6.0000000521540598E-3</v>
      </c>
      <c r="AG65">
        <v>9.9999997764825804E-3</v>
      </c>
      <c r="AH65">
        <v>2.5000000372528999E-2</v>
      </c>
      <c r="AJ65" t="s">
        <v>4</v>
      </c>
      <c r="AK65">
        <v>7.0000002160668304E-3</v>
      </c>
      <c r="AL65">
        <v>8.9999996125698003E-3</v>
      </c>
      <c r="AM65">
        <v>2.8000000864267301E-2</v>
      </c>
      <c r="AO65" t="s">
        <v>4</v>
      </c>
      <c r="AP65">
        <v>6.0000000521540598E-3</v>
      </c>
      <c r="AQ65">
        <v>8.9999996125698003E-3</v>
      </c>
      <c r="AR65">
        <v>2.8000000864267301E-2</v>
      </c>
      <c r="AT65" t="s">
        <v>4</v>
      </c>
      <c r="AU65">
        <v>6.0000000521540598E-3</v>
      </c>
      <c r="AV65">
        <v>8.9999996125698003E-3</v>
      </c>
      <c r="AW65">
        <v>3.0999999493360499E-2</v>
      </c>
      <c r="AY65" t="s">
        <v>4</v>
      </c>
      <c r="AZ65">
        <v>7.0000002160668304E-3</v>
      </c>
      <c r="BA65">
        <v>8.9999996125698003E-3</v>
      </c>
      <c r="BB65">
        <v>2.60000005364418E-2</v>
      </c>
      <c r="BD65" t="s">
        <v>4</v>
      </c>
      <c r="BE65">
        <v>6.0000000521540598E-3</v>
      </c>
      <c r="BF65">
        <v>8.9999996125698003E-3</v>
      </c>
      <c r="BG65">
        <v>2.70000007003545E-2</v>
      </c>
      <c r="BI65" t="s">
        <v>4</v>
      </c>
      <c r="BJ65">
        <v>7.0000002160668304E-3</v>
      </c>
      <c r="BK65">
        <v>8.9999996125698003E-3</v>
      </c>
      <c r="BL65">
        <v>2.70000007003545E-2</v>
      </c>
    </row>
    <row r="66" spans="1:64" x14ac:dyDescent="0.2">
      <c r="A66" t="s">
        <v>5</v>
      </c>
      <c r="B66">
        <v>4.8412041291468998E-2</v>
      </c>
      <c r="C66">
        <v>7.2440513987272304E-2</v>
      </c>
      <c r="D66">
        <v>0.14262806642186801</v>
      </c>
      <c r="F66" t="s">
        <v>5</v>
      </c>
      <c r="G66">
        <v>4.8128470951934503E-2</v>
      </c>
      <c r="H66">
        <v>7.17313885991466E-2</v>
      </c>
      <c r="I66">
        <v>0.140830306725965</v>
      </c>
      <c r="K66" t="s">
        <v>5</v>
      </c>
      <c r="L66">
        <v>4.7815381537709298E-2</v>
      </c>
      <c r="M66">
        <v>6.7675821155290999E-2</v>
      </c>
      <c r="N66">
        <v>0.14473980826340599</v>
      </c>
      <c r="P66" t="s">
        <v>5</v>
      </c>
      <c r="Q66">
        <v>4.8599200999598302E-2</v>
      </c>
      <c r="R66">
        <v>7.2548835868790601E-2</v>
      </c>
      <c r="S66">
        <v>0.14175188469071401</v>
      </c>
      <c r="U66" t="s">
        <v>5</v>
      </c>
      <c r="V66">
        <v>4.8118956787294602E-2</v>
      </c>
      <c r="W66">
        <v>7.5080811829166705E-2</v>
      </c>
      <c r="X66">
        <v>0.144567295597163</v>
      </c>
      <c r="Z66" t="s">
        <v>5</v>
      </c>
      <c r="AA66">
        <v>4.8471687986571803E-2</v>
      </c>
      <c r="AB66">
        <v>7.7268447751058997E-2</v>
      </c>
      <c r="AC66">
        <v>0.13877998036781999</v>
      </c>
      <c r="AE66" t="s">
        <v>5</v>
      </c>
      <c r="AF66">
        <v>4.8026096345088698E-2</v>
      </c>
      <c r="AG66">
        <v>7.3834192621279604E-2</v>
      </c>
      <c r="AH66">
        <v>0.138178809081272</v>
      </c>
      <c r="AJ66" t="s">
        <v>5</v>
      </c>
      <c r="AK66">
        <v>4.8294231555269698E-2</v>
      </c>
      <c r="AL66">
        <v>7.4583351199577902E-2</v>
      </c>
      <c r="AM66">
        <v>0.14401735327725501</v>
      </c>
      <c r="AO66" t="s">
        <v>5</v>
      </c>
      <c r="AP66">
        <v>4.8335663855227098E-2</v>
      </c>
      <c r="AQ66">
        <v>7.1376856082496401E-2</v>
      </c>
      <c r="AR66">
        <v>0.14441228435296699</v>
      </c>
      <c r="AT66" t="s">
        <v>5</v>
      </c>
      <c r="AU66">
        <v>4.8438947420612603E-2</v>
      </c>
      <c r="AV66">
        <v>7.2055381126536505E-2</v>
      </c>
      <c r="AW66">
        <v>0.14503180352702899</v>
      </c>
      <c r="AY66" t="s">
        <v>5</v>
      </c>
      <c r="AZ66">
        <v>4.8441285666932003E-2</v>
      </c>
      <c r="BA66">
        <v>6.9032788623023006E-2</v>
      </c>
      <c r="BB66">
        <v>0.14211978068056799</v>
      </c>
      <c r="BD66" t="s">
        <v>5</v>
      </c>
      <c r="BE66">
        <v>4.7832643518550898E-2</v>
      </c>
      <c r="BF66">
        <v>7.1942393047092601E-2</v>
      </c>
      <c r="BG66">
        <v>0.143254924555346</v>
      </c>
      <c r="BI66" t="s">
        <v>5</v>
      </c>
      <c r="BJ66">
        <v>4.8297049315825499E-2</v>
      </c>
      <c r="BK66">
        <v>7.3472390414184893E-2</v>
      </c>
      <c r="BL66">
        <v>0.14339106861786199</v>
      </c>
    </row>
    <row r="67" spans="1:64" x14ac:dyDescent="0.2">
      <c r="A67" t="s">
        <v>6</v>
      </c>
      <c r="B67">
        <v>6.5170000000000003</v>
      </c>
      <c r="C67">
        <v>5.3170000000000002</v>
      </c>
      <c r="D67">
        <v>4.8810000000000002</v>
      </c>
      <c r="F67" t="s">
        <v>6</v>
      </c>
      <c r="G67">
        <v>6.0839999999999996</v>
      </c>
      <c r="H67">
        <v>6.1820000000000004</v>
      </c>
      <c r="I67">
        <v>7.9240000000000004</v>
      </c>
      <c r="K67" t="s">
        <v>6</v>
      </c>
      <c r="L67">
        <v>7.2569999999999997</v>
      </c>
      <c r="M67">
        <v>11.223000000000001</v>
      </c>
      <c r="N67">
        <v>5.6929999999999996</v>
      </c>
      <c r="P67" t="s">
        <v>6</v>
      </c>
      <c r="Q67">
        <v>7.31</v>
      </c>
      <c r="R67">
        <v>9.0679999999999996</v>
      </c>
      <c r="S67">
        <v>6.2149999999999999</v>
      </c>
      <c r="U67" t="s">
        <v>6</v>
      </c>
      <c r="V67">
        <v>9.1199999999999992</v>
      </c>
      <c r="W67">
        <v>7.3</v>
      </c>
      <c r="X67">
        <v>7.173</v>
      </c>
      <c r="Z67" t="s">
        <v>6</v>
      </c>
      <c r="AA67">
        <v>7.218</v>
      </c>
      <c r="AB67">
        <v>8.15</v>
      </c>
      <c r="AC67">
        <v>8.5670000000000002</v>
      </c>
      <c r="AE67" t="s">
        <v>6</v>
      </c>
      <c r="AF67">
        <v>10.61</v>
      </c>
      <c r="AG67">
        <v>9.0440000000000005</v>
      </c>
      <c r="AH67">
        <v>18.280999999999999</v>
      </c>
      <c r="AJ67" t="s">
        <v>6</v>
      </c>
      <c r="AK67">
        <v>9.4760000000000009</v>
      </c>
      <c r="AL67">
        <v>10.199999999999999</v>
      </c>
      <c r="AM67">
        <v>9.0449999999999999</v>
      </c>
      <c r="AO67" t="s">
        <v>6</v>
      </c>
      <c r="AP67">
        <v>11.688000000000001</v>
      </c>
      <c r="AQ67">
        <v>15.208</v>
      </c>
      <c r="AR67">
        <v>14.19</v>
      </c>
      <c r="AT67" t="s">
        <v>6</v>
      </c>
      <c r="AU67">
        <v>15.153</v>
      </c>
      <c r="AV67">
        <v>16.222000000000001</v>
      </c>
      <c r="AW67">
        <v>9.6150000000000002</v>
      </c>
      <c r="AY67" t="s">
        <v>6</v>
      </c>
      <c r="AZ67">
        <v>5.8739999999999997</v>
      </c>
      <c r="BA67">
        <v>7.1669999999999998</v>
      </c>
      <c r="BB67">
        <v>4.9690000000000003</v>
      </c>
      <c r="BD67" t="s">
        <v>6</v>
      </c>
      <c r="BE67">
        <v>5.8490000000000002</v>
      </c>
      <c r="BF67">
        <v>5.1890000000000001</v>
      </c>
      <c r="BG67">
        <v>4.7489999999999997</v>
      </c>
      <c r="BI67" t="s">
        <v>6</v>
      </c>
      <c r="BJ67">
        <v>5.4260000000000002</v>
      </c>
      <c r="BK67">
        <v>5.0209999999999999</v>
      </c>
      <c r="BL67">
        <v>5.125</v>
      </c>
    </row>
    <row r="68" spans="1:64" x14ac:dyDescent="0.2">
      <c r="A68" t="s">
        <v>0</v>
      </c>
      <c r="B68" t="s">
        <v>17</v>
      </c>
      <c r="C68" t="s">
        <v>17</v>
      </c>
      <c r="D68" t="s">
        <v>17</v>
      </c>
      <c r="F68" t="s">
        <v>0</v>
      </c>
      <c r="G68" t="s">
        <v>17</v>
      </c>
      <c r="H68" t="s">
        <v>17</v>
      </c>
      <c r="I68" t="s">
        <v>17</v>
      </c>
      <c r="K68" t="s">
        <v>0</v>
      </c>
      <c r="L68" t="s">
        <v>17</v>
      </c>
      <c r="M68" t="s">
        <v>17</v>
      </c>
      <c r="N68" t="s">
        <v>17</v>
      </c>
      <c r="P68" t="s">
        <v>0</v>
      </c>
      <c r="Q68" t="s">
        <v>17</v>
      </c>
      <c r="R68" t="s">
        <v>17</v>
      </c>
      <c r="S68" t="s">
        <v>17</v>
      </c>
      <c r="U68" t="s">
        <v>0</v>
      </c>
      <c r="V68" t="s">
        <v>17</v>
      </c>
      <c r="W68" t="s">
        <v>17</v>
      </c>
      <c r="X68" t="s">
        <v>17</v>
      </c>
      <c r="Z68" t="s">
        <v>0</v>
      </c>
      <c r="AA68" t="s">
        <v>17</v>
      </c>
      <c r="AB68" t="s">
        <v>17</v>
      </c>
      <c r="AC68" t="s">
        <v>17</v>
      </c>
      <c r="AE68" t="s">
        <v>0</v>
      </c>
      <c r="AF68" t="s">
        <v>17</v>
      </c>
      <c r="AG68" t="s">
        <v>17</v>
      </c>
      <c r="AH68" t="s">
        <v>17</v>
      </c>
      <c r="AJ68" t="s">
        <v>0</v>
      </c>
      <c r="AK68" t="s">
        <v>17</v>
      </c>
      <c r="AL68" t="s">
        <v>17</v>
      </c>
      <c r="AM68" t="s">
        <v>17</v>
      </c>
      <c r="AO68" t="s">
        <v>0</v>
      </c>
      <c r="AP68" t="s">
        <v>17</v>
      </c>
      <c r="AQ68" t="s">
        <v>17</v>
      </c>
      <c r="AR68" t="s">
        <v>17</v>
      </c>
      <c r="AT68" t="s">
        <v>0</v>
      </c>
      <c r="AU68" t="s">
        <v>17</v>
      </c>
      <c r="AV68" t="s">
        <v>17</v>
      </c>
      <c r="AW68" t="s">
        <v>17</v>
      </c>
      <c r="AY68" t="s">
        <v>0</v>
      </c>
      <c r="AZ68" t="s">
        <v>17</v>
      </c>
      <c r="BA68" t="s">
        <v>17</v>
      </c>
      <c r="BB68" t="s">
        <v>17</v>
      </c>
      <c r="BD68" t="s">
        <v>0</v>
      </c>
      <c r="BE68" t="s">
        <v>17</v>
      </c>
      <c r="BF68" t="s">
        <v>17</v>
      </c>
      <c r="BG68" t="s">
        <v>17</v>
      </c>
      <c r="BI68" t="s">
        <v>0</v>
      </c>
      <c r="BJ68" t="s">
        <v>17</v>
      </c>
      <c r="BK68" t="s">
        <v>17</v>
      </c>
      <c r="BL68" t="s">
        <v>17</v>
      </c>
    </row>
    <row r="69" spans="1:64" x14ac:dyDescent="0.2">
      <c r="A69" t="s">
        <v>2</v>
      </c>
      <c r="B69">
        <v>0.63400000000000001</v>
      </c>
      <c r="C69">
        <v>1.659</v>
      </c>
      <c r="D69">
        <v>2.6829999999999998</v>
      </c>
      <c r="F69" t="s">
        <v>2</v>
      </c>
      <c r="G69">
        <v>0.64400000000000002</v>
      </c>
      <c r="H69">
        <v>1.657</v>
      </c>
      <c r="I69">
        <v>2.6739999999999999</v>
      </c>
      <c r="K69" t="s">
        <v>2</v>
      </c>
      <c r="L69">
        <v>0.622</v>
      </c>
      <c r="M69">
        <v>1.663</v>
      </c>
      <c r="N69">
        <v>2.6760000000000002</v>
      </c>
      <c r="P69" t="s">
        <v>2</v>
      </c>
      <c r="Q69">
        <v>0.63900000000000001</v>
      </c>
      <c r="R69">
        <v>1.659</v>
      </c>
      <c r="S69">
        <v>2.6760000000000002</v>
      </c>
      <c r="U69" t="s">
        <v>2</v>
      </c>
      <c r="V69">
        <v>0.64200000000000002</v>
      </c>
      <c r="W69">
        <v>1.6619999999999999</v>
      </c>
      <c r="X69">
        <v>2.6829999999999998</v>
      </c>
      <c r="Z69" t="s">
        <v>2</v>
      </c>
      <c r="AA69">
        <v>0.64400000000000002</v>
      </c>
      <c r="AB69">
        <v>1.659</v>
      </c>
      <c r="AC69">
        <v>2.69</v>
      </c>
      <c r="AE69" t="s">
        <v>2</v>
      </c>
      <c r="AF69">
        <v>0.63700000000000001</v>
      </c>
      <c r="AG69">
        <v>1.6579999999999999</v>
      </c>
      <c r="AH69">
        <v>2.6739999999999999</v>
      </c>
      <c r="AJ69" t="s">
        <v>2</v>
      </c>
      <c r="AK69">
        <v>0.626</v>
      </c>
      <c r="AL69">
        <v>1.6579999999999999</v>
      </c>
      <c r="AM69">
        <v>2.681</v>
      </c>
      <c r="AO69" t="s">
        <v>2</v>
      </c>
      <c r="AP69">
        <v>0.63300000000000001</v>
      </c>
      <c r="AQ69">
        <v>1.6619999999999999</v>
      </c>
      <c r="AR69">
        <v>2.673</v>
      </c>
      <c r="AT69" t="s">
        <v>2</v>
      </c>
      <c r="AU69">
        <v>0.61599999999999999</v>
      </c>
      <c r="AV69">
        <v>1.659</v>
      </c>
      <c r="AW69">
        <v>2.6949999999999998</v>
      </c>
      <c r="AY69" t="s">
        <v>2</v>
      </c>
      <c r="AZ69">
        <v>0.64</v>
      </c>
      <c r="BA69">
        <v>1.6639999999999999</v>
      </c>
      <c r="BB69">
        <v>2.7120000000000002</v>
      </c>
      <c r="BD69" t="s">
        <v>2</v>
      </c>
      <c r="BE69">
        <v>0.64100000000000001</v>
      </c>
      <c r="BF69">
        <v>1.66</v>
      </c>
      <c r="BG69">
        <v>2.6680000000000001</v>
      </c>
      <c r="BI69" t="s">
        <v>2</v>
      </c>
      <c r="BJ69">
        <v>0.64200000000000002</v>
      </c>
      <c r="BK69">
        <v>1.659</v>
      </c>
      <c r="BL69">
        <v>2.6709999999999998</v>
      </c>
    </row>
    <row r="70" spans="1:64" x14ac:dyDescent="0.2">
      <c r="A70" t="s">
        <v>3</v>
      </c>
      <c r="B70">
        <v>0.12099999934434801</v>
      </c>
      <c r="C70">
        <v>0.158999994397163</v>
      </c>
      <c r="D70">
        <v>0.44600000977516102</v>
      </c>
      <c r="F70" t="s">
        <v>3</v>
      </c>
      <c r="G70">
        <v>0.12099999934434801</v>
      </c>
      <c r="H70">
        <v>0.167999997735023</v>
      </c>
      <c r="I70">
        <v>0.47400000691413802</v>
      </c>
      <c r="K70" t="s">
        <v>3</v>
      </c>
      <c r="L70">
        <v>0.103000000119209</v>
      </c>
      <c r="M70">
        <v>0.16200000047683699</v>
      </c>
      <c r="N70">
        <v>0.49500000476837103</v>
      </c>
      <c r="P70" t="s">
        <v>3</v>
      </c>
      <c r="Q70">
        <v>0.13199999928474401</v>
      </c>
      <c r="R70">
        <v>0.158000007271766</v>
      </c>
      <c r="S70">
        <v>0.49200001358985901</v>
      </c>
      <c r="U70" t="s">
        <v>3</v>
      </c>
      <c r="V70">
        <v>0.11400000005960401</v>
      </c>
      <c r="W70">
        <v>0.177000001072883</v>
      </c>
      <c r="X70">
        <v>0.470999985933303</v>
      </c>
      <c r="Z70" t="s">
        <v>3</v>
      </c>
      <c r="AA70">
        <v>0.12800000607967299</v>
      </c>
      <c r="AB70">
        <v>0.15500000119209201</v>
      </c>
      <c r="AC70">
        <v>0.44800001382827698</v>
      </c>
      <c r="AE70" t="s">
        <v>3</v>
      </c>
      <c r="AF70">
        <v>0.12600000202655701</v>
      </c>
      <c r="AG70">
        <v>0.15199999511241899</v>
      </c>
      <c r="AH70">
        <v>0.43799999356269798</v>
      </c>
      <c r="AJ70" t="s">
        <v>3</v>
      </c>
      <c r="AK70">
        <v>0.13099999725818601</v>
      </c>
      <c r="AL70">
        <v>0.15700000524520799</v>
      </c>
      <c r="AM70">
        <v>0.46799999475479098</v>
      </c>
      <c r="AO70" t="s">
        <v>3</v>
      </c>
      <c r="AP70">
        <v>0.104000002145767</v>
      </c>
      <c r="AQ70">
        <v>0.15999999642372101</v>
      </c>
      <c r="AR70">
        <v>0.45500001311302102</v>
      </c>
      <c r="AT70" t="s">
        <v>3</v>
      </c>
      <c r="AU70">
        <v>0.116999998688697</v>
      </c>
      <c r="AV70">
        <v>0.15600000321865001</v>
      </c>
      <c r="AW70">
        <v>0.48199999332427901</v>
      </c>
      <c r="AY70" t="s">
        <v>3</v>
      </c>
      <c r="AZ70">
        <v>0.13199999928474401</v>
      </c>
      <c r="BA70">
        <v>0.163000002503395</v>
      </c>
      <c r="BB70">
        <v>0.54500001668929998</v>
      </c>
      <c r="BD70" t="s">
        <v>3</v>
      </c>
      <c r="BE70">
        <v>0.12099999934434801</v>
      </c>
      <c r="BF70">
        <v>0.15999999642372101</v>
      </c>
      <c r="BG70">
        <v>0.51300001144409102</v>
      </c>
      <c r="BI70" t="s">
        <v>3</v>
      </c>
      <c r="BJ70">
        <v>0.129999995231628</v>
      </c>
      <c r="BK70">
        <v>0.15199999511241899</v>
      </c>
      <c r="BL70">
        <v>0.44100001454353299</v>
      </c>
    </row>
    <row r="71" spans="1:64" x14ac:dyDescent="0.2">
      <c r="A71" t="s">
        <v>4</v>
      </c>
      <c r="B71">
        <v>7.0000002160668304E-3</v>
      </c>
      <c r="C71">
        <v>8.9999996125698003E-3</v>
      </c>
      <c r="D71">
        <v>2.5000000372528999E-2</v>
      </c>
      <c r="F71" t="s">
        <v>4</v>
      </c>
      <c r="G71">
        <v>7.0000002160668304E-3</v>
      </c>
      <c r="H71">
        <v>8.9999996125698003E-3</v>
      </c>
      <c r="I71">
        <v>2.60000005364418E-2</v>
      </c>
      <c r="K71" t="s">
        <v>4</v>
      </c>
      <c r="L71">
        <v>6.0000000521540598E-3</v>
      </c>
      <c r="M71">
        <v>8.9999996125698003E-3</v>
      </c>
      <c r="N71">
        <v>2.70000007003545E-2</v>
      </c>
      <c r="P71" t="s">
        <v>4</v>
      </c>
      <c r="Q71">
        <v>7.0000002160668304E-3</v>
      </c>
      <c r="R71">
        <v>8.9999996125698003E-3</v>
      </c>
      <c r="S71">
        <v>2.70000007003545E-2</v>
      </c>
      <c r="U71" t="s">
        <v>4</v>
      </c>
      <c r="V71">
        <v>6.0000000521540598E-3</v>
      </c>
      <c r="W71">
        <v>9.9999997764825804E-3</v>
      </c>
      <c r="X71">
        <v>2.60000005364418E-2</v>
      </c>
      <c r="Z71" t="s">
        <v>4</v>
      </c>
      <c r="AA71">
        <v>7.0000002160668304E-3</v>
      </c>
      <c r="AB71">
        <v>8.9999996125698003E-3</v>
      </c>
      <c r="AC71">
        <v>2.5000000372528999E-2</v>
      </c>
      <c r="AE71" t="s">
        <v>4</v>
      </c>
      <c r="AF71">
        <v>7.0000002160668304E-3</v>
      </c>
      <c r="AG71">
        <v>8.0000003799796104E-3</v>
      </c>
      <c r="AH71">
        <v>2.4000000208616201E-2</v>
      </c>
      <c r="AJ71" t="s">
        <v>4</v>
      </c>
      <c r="AK71">
        <v>7.0000002160668304E-3</v>
      </c>
      <c r="AL71">
        <v>8.9999996125698003E-3</v>
      </c>
      <c r="AM71">
        <v>2.60000005364418E-2</v>
      </c>
      <c r="AO71" t="s">
        <v>4</v>
      </c>
      <c r="AP71">
        <v>6.0000000521540598E-3</v>
      </c>
      <c r="AQ71">
        <v>8.9999996125698003E-3</v>
      </c>
      <c r="AR71">
        <v>2.5000000372528999E-2</v>
      </c>
      <c r="AT71" t="s">
        <v>4</v>
      </c>
      <c r="AU71">
        <v>6.0000000521540598E-3</v>
      </c>
      <c r="AV71">
        <v>8.9999996125698003E-3</v>
      </c>
      <c r="AW71">
        <v>2.70000007003545E-2</v>
      </c>
      <c r="AY71" t="s">
        <v>4</v>
      </c>
      <c r="AZ71">
        <v>7.0000002160668304E-3</v>
      </c>
      <c r="BA71">
        <v>8.9999996125698003E-3</v>
      </c>
      <c r="BB71">
        <v>2.9999999329447701E-2</v>
      </c>
      <c r="BD71" t="s">
        <v>4</v>
      </c>
      <c r="BE71">
        <v>7.0000002160668304E-3</v>
      </c>
      <c r="BF71">
        <v>8.9999996125698003E-3</v>
      </c>
      <c r="BG71">
        <v>2.8000000864267301E-2</v>
      </c>
      <c r="BI71" t="s">
        <v>4</v>
      </c>
      <c r="BJ71">
        <v>7.0000002160668304E-3</v>
      </c>
      <c r="BK71">
        <v>8.0000003799796104E-3</v>
      </c>
      <c r="BL71">
        <v>2.4000000208616201E-2</v>
      </c>
    </row>
    <row r="72" spans="1:64" x14ac:dyDescent="0.2">
      <c r="A72" t="s">
        <v>5</v>
      </c>
      <c r="B72">
        <v>4.8203269473347597E-2</v>
      </c>
      <c r="C72">
        <v>6.8117321801202502E-2</v>
      </c>
      <c r="D72">
        <v>0.14375839892761599</v>
      </c>
      <c r="F72" t="s">
        <v>5</v>
      </c>
      <c r="G72">
        <v>4.8907185785898297E-2</v>
      </c>
      <c r="H72">
        <v>6.6008742319094399E-2</v>
      </c>
      <c r="I72">
        <v>0.147614156523596</v>
      </c>
      <c r="K72" t="s">
        <v>5</v>
      </c>
      <c r="L72">
        <v>4.8075461704879301E-2</v>
      </c>
      <c r="M72">
        <v>7.4751750692966898E-2</v>
      </c>
      <c r="N72">
        <v>0.14398003241048901</v>
      </c>
      <c r="P72" t="s">
        <v>5</v>
      </c>
      <c r="Q72">
        <v>4.8755289819323797E-2</v>
      </c>
      <c r="R72">
        <v>6.97161140221699E-2</v>
      </c>
      <c r="S72">
        <v>0.143452733321076</v>
      </c>
      <c r="U72" t="s">
        <v>5</v>
      </c>
      <c r="V72">
        <v>4.8529928870311101E-2</v>
      </c>
      <c r="W72">
        <v>7.3217065831460093E-2</v>
      </c>
      <c r="X72">
        <v>0.14269347100988999</v>
      </c>
      <c r="Z72" t="s">
        <v>5</v>
      </c>
      <c r="AA72">
        <v>4.8558371592970002E-2</v>
      </c>
      <c r="AB72">
        <v>6.8044184223219895E-2</v>
      </c>
      <c r="AC72">
        <v>0.14371311143523499</v>
      </c>
      <c r="AE72" t="s">
        <v>5</v>
      </c>
      <c r="AF72">
        <v>4.8426119556757401E-2</v>
      </c>
      <c r="AG72">
        <v>6.4406416066218802E-2</v>
      </c>
      <c r="AH72">
        <v>0.143000579113196</v>
      </c>
      <c r="AJ72" t="s">
        <v>5</v>
      </c>
      <c r="AK72">
        <v>4.8677918152352402E-2</v>
      </c>
      <c r="AL72">
        <v>6.8279351193940796E-2</v>
      </c>
      <c r="AM72">
        <v>0.142443335342469</v>
      </c>
      <c r="AO72" t="s">
        <v>5</v>
      </c>
      <c r="AP72">
        <v>4.8525963215505397E-2</v>
      </c>
      <c r="AQ72">
        <v>6.8460031330467602E-2</v>
      </c>
      <c r="AR72">
        <v>0.14639174165702101</v>
      </c>
      <c r="AT72" t="s">
        <v>5</v>
      </c>
      <c r="AU72">
        <v>4.8510757305984198E-2</v>
      </c>
      <c r="AV72">
        <v>7.1453858492680003E-2</v>
      </c>
      <c r="AW72">
        <v>0.14099173515539701</v>
      </c>
      <c r="AY72" t="s">
        <v>5</v>
      </c>
      <c r="AZ72">
        <v>4.83177278066323E-2</v>
      </c>
      <c r="BA72">
        <v>7.39677426221685E-2</v>
      </c>
      <c r="BB72">
        <v>0.139159778893994</v>
      </c>
      <c r="BD72" t="s">
        <v>5</v>
      </c>
      <c r="BE72">
        <v>4.8609736785533701E-2</v>
      </c>
      <c r="BF72">
        <v>7.1702063471036595E-2</v>
      </c>
      <c r="BG72">
        <v>0.143345582776682</v>
      </c>
      <c r="BI72" t="s">
        <v>5</v>
      </c>
      <c r="BJ72">
        <v>4.85178437946958E-2</v>
      </c>
      <c r="BK72">
        <v>6.9428334383686299E-2</v>
      </c>
      <c r="BL72">
        <v>0.14568984419941799</v>
      </c>
    </row>
    <row r="73" spans="1:64" x14ac:dyDescent="0.2">
      <c r="A73" t="s">
        <v>6</v>
      </c>
      <c r="B73">
        <v>5.7919999999999998</v>
      </c>
      <c r="C73">
        <v>5.6689999999999996</v>
      </c>
      <c r="D73">
        <v>6.907</v>
      </c>
      <c r="F73" t="s">
        <v>6</v>
      </c>
      <c r="G73">
        <v>5.8029999999999999</v>
      </c>
      <c r="H73">
        <v>7.7539999999999996</v>
      </c>
      <c r="I73">
        <v>5.0460000000000003</v>
      </c>
      <c r="K73" t="s">
        <v>6</v>
      </c>
      <c r="L73">
        <v>7.9539999999999997</v>
      </c>
      <c r="M73">
        <v>8.5449999999999999</v>
      </c>
      <c r="N73">
        <v>6.0289999999999999</v>
      </c>
      <c r="P73" t="s">
        <v>6</v>
      </c>
      <c r="Q73">
        <v>7.3209999999999997</v>
      </c>
      <c r="R73">
        <v>9.7159999999999993</v>
      </c>
      <c r="S73">
        <v>6.907</v>
      </c>
      <c r="U73" t="s">
        <v>6</v>
      </c>
      <c r="V73">
        <v>7.984</v>
      </c>
      <c r="W73">
        <v>8.173</v>
      </c>
      <c r="X73">
        <v>7.0979999999999999</v>
      </c>
      <c r="Z73" t="s">
        <v>6</v>
      </c>
      <c r="AA73">
        <v>7.641</v>
      </c>
      <c r="AB73">
        <v>12.259</v>
      </c>
      <c r="AC73">
        <v>7.0039999999999996</v>
      </c>
      <c r="AE73" t="s">
        <v>6</v>
      </c>
      <c r="AF73">
        <v>9.4649999999999999</v>
      </c>
      <c r="AG73">
        <v>17.042999999999999</v>
      </c>
      <c r="AH73">
        <v>9.5950000000000006</v>
      </c>
      <c r="AJ73" t="s">
        <v>6</v>
      </c>
      <c r="AK73">
        <v>11.179</v>
      </c>
      <c r="AL73">
        <v>11.018000000000001</v>
      </c>
      <c r="AM73">
        <v>11.744999999999999</v>
      </c>
      <c r="AO73" t="s">
        <v>6</v>
      </c>
      <c r="AP73">
        <v>11.038</v>
      </c>
      <c r="AQ73">
        <v>24.991</v>
      </c>
      <c r="AR73">
        <v>10.358000000000001</v>
      </c>
      <c r="AT73" t="s">
        <v>6</v>
      </c>
      <c r="AU73">
        <v>15.035</v>
      </c>
      <c r="AV73">
        <v>19.751999999999999</v>
      </c>
      <c r="AW73">
        <v>10.965</v>
      </c>
      <c r="AY73" t="s">
        <v>6</v>
      </c>
      <c r="AZ73">
        <v>6.6360000000000001</v>
      </c>
      <c r="BA73">
        <v>4.8630000000000004</v>
      </c>
      <c r="BB73">
        <v>4.5179999999999998</v>
      </c>
      <c r="BD73" t="s">
        <v>6</v>
      </c>
      <c r="BE73">
        <v>5.6589999999999998</v>
      </c>
      <c r="BF73">
        <v>5.399</v>
      </c>
      <c r="BG73">
        <v>5.085</v>
      </c>
      <c r="BI73" t="s">
        <v>6</v>
      </c>
      <c r="BJ73">
        <v>5.61</v>
      </c>
      <c r="BK73">
        <v>6.2930000000000001</v>
      </c>
      <c r="BL73">
        <v>4.9980000000000002</v>
      </c>
    </row>
    <row r="74" spans="1:64" x14ac:dyDescent="0.2">
      <c r="A74" t="s">
        <v>0</v>
      </c>
      <c r="B74" t="s">
        <v>18</v>
      </c>
      <c r="C74" t="s">
        <v>18</v>
      </c>
      <c r="D74" t="s">
        <v>18</v>
      </c>
      <c r="F74" t="s">
        <v>0</v>
      </c>
      <c r="G74" t="s">
        <v>18</v>
      </c>
      <c r="H74" t="s">
        <v>18</v>
      </c>
      <c r="I74" t="s">
        <v>18</v>
      </c>
      <c r="K74" t="s">
        <v>0</v>
      </c>
      <c r="L74" t="s">
        <v>18</v>
      </c>
      <c r="M74" t="s">
        <v>18</v>
      </c>
      <c r="N74" t="s">
        <v>18</v>
      </c>
      <c r="P74" t="s">
        <v>0</v>
      </c>
      <c r="Q74" t="s">
        <v>18</v>
      </c>
      <c r="R74" t="s">
        <v>18</v>
      </c>
      <c r="S74" t="s">
        <v>18</v>
      </c>
      <c r="U74" t="s">
        <v>0</v>
      </c>
      <c r="V74" t="s">
        <v>18</v>
      </c>
      <c r="W74" t="s">
        <v>18</v>
      </c>
      <c r="X74" t="s">
        <v>18</v>
      </c>
      <c r="Z74" t="s">
        <v>0</v>
      </c>
      <c r="AA74" t="s">
        <v>18</v>
      </c>
      <c r="AB74" t="s">
        <v>18</v>
      </c>
      <c r="AC74" t="s">
        <v>18</v>
      </c>
      <c r="AE74" t="s">
        <v>0</v>
      </c>
      <c r="AF74" t="s">
        <v>18</v>
      </c>
      <c r="AG74" t="s">
        <v>18</v>
      </c>
      <c r="AH74" t="s">
        <v>18</v>
      </c>
      <c r="AJ74" t="s">
        <v>0</v>
      </c>
      <c r="AK74" t="s">
        <v>18</v>
      </c>
      <c r="AL74" t="s">
        <v>18</v>
      </c>
      <c r="AM74" t="s">
        <v>18</v>
      </c>
      <c r="AO74" t="s">
        <v>0</v>
      </c>
      <c r="AP74" t="s">
        <v>18</v>
      </c>
      <c r="AQ74" t="s">
        <v>18</v>
      </c>
      <c r="AR74" t="s">
        <v>18</v>
      </c>
      <c r="AT74" t="s">
        <v>0</v>
      </c>
      <c r="AU74" t="s">
        <v>18</v>
      </c>
      <c r="AV74" t="s">
        <v>18</v>
      </c>
      <c r="AW74" t="s">
        <v>18</v>
      </c>
      <c r="AY74" t="s">
        <v>0</v>
      </c>
      <c r="AZ74" t="s">
        <v>18</v>
      </c>
      <c r="BA74" t="s">
        <v>18</v>
      </c>
      <c r="BB74" t="s">
        <v>18</v>
      </c>
      <c r="BD74" t="s">
        <v>0</v>
      </c>
      <c r="BE74" t="s">
        <v>18</v>
      </c>
      <c r="BF74" t="s">
        <v>18</v>
      </c>
      <c r="BG74" t="s">
        <v>18</v>
      </c>
      <c r="BI74" t="s">
        <v>0</v>
      </c>
      <c r="BJ74" t="s">
        <v>18</v>
      </c>
      <c r="BK74" t="s">
        <v>18</v>
      </c>
      <c r="BL74" t="s">
        <v>18</v>
      </c>
    </row>
    <row r="75" spans="1:64" x14ac:dyDescent="0.2">
      <c r="A75" t="s">
        <v>2</v>
      </c>
      <c r="B75">
        <v>1.825</v>
      </c>
      <c r="C75">
        <v>2.6339999999999999</v>
      </c>
      <c r="D75">
        <v>2.7559999999999998</v>
      </c>
      <c r="F75" t="s">
        <v>2</v>
      </c>
      <c r="G75">
        <v>1.835</v>
      </c>
      <c r="H75">
        <v>2.6139999999999999</v>
      </c>
      <c r="I75">
        <v>2.782</v>
      </c>
      <c r="K75" t="s">
        <v>2</v>
      </c>
      <c r="L75">
        <v>1.831</v>
      </c>
      <c r="M75">
        <v>2.65</v>
      </c>
      <c r="N75">
        <v>2.7909999999999999</v>
      </c>
      <c r="P75" t="s">
        <v>2</v>
      </c>
      <c r="Q75">
        <v>1.82</v>
      </c>
      <c r="R75">
        <v>2.6309999999999998</v>
      </c>
      <c r="S75">
        <v>2.7650000000000001</v>
      </c>
      <c r="U75" t="s">
        <v>2</v>
      </c>
      <c r="V75">
        <v>1.8129999999999999</v>
      </c>
      <c r="W75">
        <v>2.6440000000000001</v>
      </c>
      <c r="X75">
        <v>2.78</v>
      </c>
      <c r="Z75" t="s">
        <v>2</v>
      </c>
      <c r="AA75">
        <v>1.8140000000000001</v>
      </c>
      <c r="AB75">
        <v>2.6150000000000002</v>
      </c>
      <c r="AC75">
        <v>2.798</v>
      </c>
      <c r="AE75" t="s">
        <v>2</v>
      </c>
      <c r="AF75">
        <v>1.825</v>
      </c>
      <c r="AG75">
        <v>2.629</v>
      </c>
      <c r="AH75">
        <v>2.7679999999999998</v>
      </c>
      <c r="AJ75" t="s">
        <v>2</v>
      </c>
      <c r="AK75">
        <v>1.8160000000000001</v>
      </c>
      <c r="AL75">
        <v>2.6509999999999998</v>
      </c>
      <c r="AM75">
        <v>2.8090000000000002</v>
      </c>
      <c r="AO75" t="s">
        <v>2</v>
      </c>
      <c r="AP75">
        <v>1.829</v>
      </c>
      <c r="AQ75">
        <v>2.6419999999999999</v>
      </c>
      <c r="AR75">
        <v>2.7810000000000001</v>
      </c>
      <c r="AT75" t="s">
        <v>2</v>
      </c>
      <c r="AU75">
        <v>1.8169999999999999</v>
      </c>
      <c r="AV75">
        <v>2.6659999999999999</v>
      </c>
      <c r="AW75">
        <v>2.78</v>
      </c>
      <c r="AY75" t="s">
        <v>2</v>
      </c>
      <c r="AZ75">
        <v>1.83</v>
      </c>
      <c r="BA75">
        <v>2.6520000000000001</v>
      </c>
      <c r="BB75">
        <v>2.819</v>
      </c>
      <c r="BD75" t="s">
        <v>2</v>
      </c>
      <c r="BE75">
        <v>1.823</v>
      </c>
      <c r="BF75">
        <v>2.6509999999999998</v>
      </c>
      <c r="BG75">
        <v>2.823</v>
      </c>
      <c r="BI75" t="s">
        <v>2</v>
      </c>
      <c r="BJ75">
        <v>1.825</v>
      </c>
      <c r="BK75">
        <v>2.6320000000000001</v>
      </c>
      <c r="BL75">
        <v>2.802</v>
      </c>
    </row>
    <row r="76" spans="1:64" x14ac:dyDescent="0.2">
      <c r="A76" t="s">
        <v>3</v>
      </c>
      <c r="B76">
        <v>1.0779999494552599</v>
      </c>
      <c r="C76">
        <v>0.77600002288818304</v>
      </c>
      <c r="D76">
        <v>0.92299997806548995</v>
      </c>
      <c r="F76" t="s">
        <v>3</v>
      </c>
      <c r="G76">
        <v>1.11699998378753</v>
      </c>
      <c r="H76">
        <v>0.66000002622604304</v>
      </c>
      <c r="I76">
        <v>0.933000028133392</v>
      </c>
      <c r="K76" t="s">
        <v>3</v>
      </c>
      <c r="L76">
        <v>1.1000000238418499</v>
      </c>
      <c r="M76">
        <v>0.86100000143051103</v>
      </c>
      <c r="N76">
        <v>0.94300001859664895</v>
      </c>
      <c r="P76" t="s">
        <v>3</v>
      </c>
      <c r="Q76">
        <v>1.05400002002716</v>
      </c>
      <c r="R76">
        <v>0.78200000524520796</v>
      </c>
      <c r="S76">
        <v>0.98199999332427901</v>
      </c>
      <c r="U76" t="s">
        <v>3</v>
      </c>
      <c r="V76">
        <v>1.02300000190734</v>
      </c>
      <c r="W76">
        <v>0.83999997377395597</v>
      </c>
      <c r="X76">
        <v>0.93699997663497903</v>
      </c>
      <c r="Z76" t="s">
        <v>3</v>
      </c>
      <c r="AA76">
        <v>1.03199994564056</v>
      </c>
      <c r="AB76">
        <v>0.69099998474121005</v>
      </c>
      <c r="AC76">
        <v>0.93400001525878895</v>
      </c>
      <c r="AE76" t="s">
        <v>3</v>
      </c>
      <c r="AF76">
        <v>1.08099997043609</v>
      </c>
      <c r="AG76">
        <v>0.77100002765655495</v>
      </c>
      <c r="AH76">
        <v>0.92000001668929998</v>
      </c>
      <c r="AJ76" t="s">
        <v>3</v>
      </c>
      <c r="AK76">
        <v>1.0390000343322701</v>
      </c>
      <c r="AL76">
        <v>0.837000012397766</v>
      </c>
      <c r="AM76">
        <v>0.99000000953674305</v>
      </c>
      <c r="AO76" t="s">
        <v>3</v>
      </c>
      <c r="AP76">
        <v>1.0959999561309799</v>
      </c>
      <c r="AQ76">
        <v>0.79799997806548995</v>
      </c>
      <c r="AR76">
        <v>0.95200002193450906</v>
      </c>
      <c r="AT76" t="s">
        <v>3</v>
      </c>
      <c r="AU76">
        <v>1.0420000553131099</v>
      </c>
      <c r="AV76">
        <v>0.90899997949600198</v>
      </c>
      <c r="AW76">
        <v>0.89600002765655495</v>
      </c>
      <c r="AY76" t="s">
        <v>3</v>
      </c>
      <c r="AZ76">
        <v>1.09800004959106</v>
      </c>
      <c r="BA76">
        <v>0.85299998521804798</v>
      </c>
      <c r="BB76">
        <v>0.95599997043609597</v>
      </c>
      <c r="BD76" t="s">
        <v>3</v>
      </c>
      <c r="BE76">
        <v>1.07099997997283</v>
      </c>
      <c r="BF76">
        <v>0.85000002384185702</v>
      </c>
      <c r="BG76">
        <v>1.03100001811981</v>
      </c>
      <c r="BI76" t="s">
        <v>3</v>
      </c>
      <c r="BJ76">
        <v>1.0779999494552599</v>
      </c>
      <c r="BK76">
        <v>0.77999997138976995</v>
      </c>
      <c r="BL76">
        <v>0.93999999761581399</v>
      </c>
    </row>
    <row r="77" spans="1:64" x14ac:dyDescent="0.2">
      <c r="A77" t="s">
        <v>4</v>
      </c>
      <c r="B77">
        <v>3.1589999198913499</v>
      </c>
      <c r="C77">
        <v>2.27200007438659</v>
      </c>
      <c r="D77">
        <v>2.4340000152587802</v>
      </c>
      <c r="F77" t="s">
        <v>4</v>
      </c>
      <c r="G77">
        <v>3.2839999198913499</v>
      </c>
      <c r="H77">
        <v>1.88499999046325</v>
      </c>
      <c r="I77">
        <v>2.4449999332427899</v>
      </c>
      <c r="K77" t="s">
        <v>4</v>
      </c>
      <c r="L77">
        <v>3.23200011253356</v>
      </c>
      <c r="M77">
        <v>2.5520000457763601</v>
      </c>
      <c r="N77">
        <v>2.4749999046325599</v>
      </c>
      <c r="P77" t="s">
        <v>4</v>
      </c>
      <c r="Q77">
        <v>3.0829999446868799</v>
      </c>
      <c r="R77">
        <v>2.2890000343322701</v>
      </c>
      <c r="S77">
        <v>2.6410000324249201</v>
      </c>
      <c r="U77" t="s">
        <v>4</v>
      </c>
      <c r="V77">
        <v>2.9800000190734801</v>
      </c>
      <c r="W77">
        <v>2.48200011253356</v>
      </c>
      <c r="X77">
        <v>2.4630000591278001</v>
      </c>
      <c r="Z77" t="s">
        <v>4</v>
      </c>
      <c r="AA77">
        <v>3.0079998970031698</v>
      </c>
      <c r="AB77">
        <v>1.99100005626678</v>
      </c>
      <c r="AC77">
        <v>2.4319999217986998</v>
      </c>
      <c r="AE77" t="s">
        <v>4</v>
      </c>
      <c r="AF77">
        <v>3.1689999103546098</v>
      </c>
      <c r="AG77">
        <v>2.25500011444091</v>
      </c>
      <c r="AH77">
        <v>2.4119999408721902</v>
      </c>
      <c r="AJ77" t="s">
        <v>4</v>
      </c>
      <c r="AK77">
        <v>3.0290000438690101</v>
      </c>
      <c r="AL77">
        <v>2.47300004959106</v>
      </c>
      <c r="AM77">
        <v>2.6270000934600799</v>
      </c>
      <c r="AO77" t="s">
        <v>4</v>
      </c>
      <c r="AP77">
        <v>3.2160000801086399</v>
      </c>
      <c r="AQ77">
        <v>2.34400010108947</v>
      </c>
      <c r="AR77">
        <v>2.5139999389648402</v>
      </c>
      <c r="AT77" t="s">
        <v>4</v>
      </c>
      <c r="AU77">
        <v>3.0380001068115199</v>
      </c>
      <c r="AV77">
        <v>2.7079999446868799</v>
      </c>
      <c r="AW77">
        <v>2.3099999427795401</v>
      </c>
      <c r="AY77" t="s">
        <v>4</v>
      </c>
      <c r="AZ77">
        <v>3.2200000286102202</v>
      </c>
      <c r="BA77">
        <v>2.5230000019073402</v>
      </c>
      <c r="BB77">
        <v>2.4969999790191602</v>
      </c>
      <c r="BD77" t="s">
        <v>4</v>
      </c>
      <c r="BE77">
        <v>3.1329998970031698</v>
      </c>
      <c r="BF77">
        <v>2.5150001049041699</v>
      </c>
      <c r="BG77">
        <v>2.7609999179839999</v>
      </c>
      <c r="BI77" t="s">
        <v>4</v>
      </c>
      <c r="BJ77">
        <v>3.1579999923706001</v>
      </c>
      <c r="BK77">
        <v>2.28500008583068</v>
      </c>
      <c r="BL77">
        <v>2.4530000686645499</v>
      </c>
    </row>
    <row r="78" spans="1:64" x14ac:dyDescent="0.2">
      <c r="A78" t="s">
        <v>5</v>
      </c>
      <c r="B78">
        <v>0.76064657857149198</v>
      </c>
      <c r="C78">
        <v>0.29298958942771802</v>
      </c>
      <c r="D78">
        <v>0.427825629938616</v>
      </c>
      <c r="F78" t="s">
        <v>5</v>
      </c>
      <c r="G78">
        <v>0.76028335381412604</v>
      </c>
      <c r="H78">
        <v>0.28971798168866703</v>
      </c>
      <c r="I78">
        <v>0.425567658588137</v>
      </c>
      <c r="K78" t="s">
        <v>5</v>
      </c>
      <c r="L78">
        <v>0.759786135326186</v>
      </c>
      <c r="M78">
        <v>0.297037743573207</v>
      </c>
      <c r="N78">
        <v>0.42673179477419598</v>
      </c>
      <c r="P78" t="s">
        <v>5</v>
      </c>
      <c r="Q78">
        <v>0.76019729861297103</v>
      </c>
      <c r="R78">
        <v>0.29828474391453103</v>
      </c>
      <c r="S78">
        <v>0.42975044614497898</v>
      </c>
      <c r="U78" t="s">
        <v>5</v>
      </c>
      <c r="V78">
        <v>0.76017996897319595</v>
      </c>
      <c r="W78">
        <v>0.29770358995999802</v>
      </c>
      <c r="X78">
        <v>0.42914141600060102</v>
      </c>
      <c r="Z78" t="s">
        <v>5</v>
      </c>
      <c r="AA78">
        <v>0.76088223710561897</v>
      </c>
      <c r="AB78">
        <v>0.298345262054872</v>
      </c>
      <c r="AC78">
        <v>0.425068681852037</v>
      </c>
      <c r="AE78" t="s">
        <v>5</v>
      </c>
      <c r="AF78">
        <v>0.76080945209558504</v>
      </c>
      <c r="AG78">
        <v>0.29654805750880697</v>
      </c>
      <c r="AH78">
        <v>0.42804232805096598</v>
      </c>
      <c r="AJ78" t="s">
        <v>5</v>
      </c>
      <c r="AK78">
        <v>0.76070527079287698</v>
      </c>
      <c r="AL78">
        <v>0.29076373925058802</v>
      </c>
      <c r="AM78">
        <v>0.42720335270003101</v>
      </c>
      <c r="AO78" t="s">
        <v>5</v>
      </c>
      <c r="AP78">
        <v>0.76035866570635802</v>
      </c>
      <c r="AQ78">
        <v>0.29012143364445397</v>
      </c>
      <c r="AR78">
        <v>0.428623545557694</v>
      </c>
      <c r="AT78" t="s">
        <v>5</v>
      </c>
      <c r="AU78">
        <v>0.76017562061883903</v>
      </c>
      <c r="AV78">
        <v>0.29343995813083301</v>
      </c>
      <c r="AW78">
        <v>0.42887419634188201</v>
      </c>
      <c r="AY78" t="s">
        <v>5</v>
      </c>
      <c r="AZ78">
        <v>0.76045083643173705</v>
      </c>
      <c r="BA78">
        <v>0.29239933672448998</v>
      </c>
      <c r="BB78">
        <v>0.42736709298867198</v>
      </c>
      <c r="BD78" t="s">
        <v>5</v>
      </c>
      <c r="BE78">
        <v>0.76095129702714503</v>
      </c>
      <c r="BF78">
        <v>0.29206358125972898</v>
      </c>
      <c r="BG78">
        <v>0.42497777966551598</v>
      </c>
      <c r="BI78" t="s">
        <v>5</v>
      </c>
      <c r="BJ78">
        <v>0.76055189447363103</v>
      </c>
      <c r="BK78">
        <v>0.29388193421742498</v>
      </c>
      <c r="BL78">
        <v>0.430027006546855</v>
      </c>
    </row>
    <row r="79" spans="1:64" x14ac:dyDescent="0.2">
      <c r="A79" t="s">
        <v>6</v>
      </c>
      <c r="B79">
        <v>6.13</v>
      </c>
      <c r="C79">
        <v>6.4080000000000004</v>
      </c>
      <c r="D79">
        <v>4.6900000000000004</v>
      </c>
      <c r="F79" t="s">
        <v>6</v>
      </c>
      <c r="G79">
        <v>5.6950000000000003</v>
      </c>
      <c r="H79">
        <v>5.3920000000000003</v>
      </c>
      <c r="I79">
        <v>5.4980000000000002</v>
      </c>
      <c r="K79" t="s">
        <v>6</v>
      </c>
      <c r="L79">
        <v>6.1859999999999999</v>
      </c>
      <c r="M79">
        <v>6.9539999999999997</v>
      </c>
      <c r="N79">
        <v>5.8959999999999999</v>
      </c>
      <c r="P79" t="s">
        <v>6</v>
      </c>
      <c r="Q79">
        <v>7.8689999999999998</v>
      </c>
      <c r="R79">
        <v>7.9829999999999997</v>
      </c>
      <c r="S79">
        <v>6.1360000000000001</v>
      </c>
      <c r="U79" t="s">
        <v>6</v>
      </c>
      <c r="V79">
        <v>7.8680000000000003</v>
      </c>
      <c r="W79">
        <v>7.3310000000000004</v>
      </c>
      <c r="X79">
        <v>6.8570000000000002</v>
      </c>
      <c r="Z79" t="s">
        <v>6</v>
      </c>
      <c r="AA79">
        <v>7.3049999999999997</v>
      </c>
      <c r="AB79">
        <v>8.3580000000000005</v>
      </c>
      <c r="AC79">
        <v>7.2560000000000002</v>
      </c>
      <c r="AE79" t="s">
        <v>6</v>
      </c>
      <c r="AF79">
        <v>8.1660000000000004</v>
      </c>
      <c r="AG79">
        <v>8.2789999999999999</v>
      </c>
      <c r="AH79">
        <v>9.7129999999999992</v>
      </c>
      <c r="AJ79" t="s">
        <v>6</v>
      </c>
      <c r="AK79">
        <v>9.6470000000000002</v>
      </c>
      <c r="AL79">
        <v>39.695</v>
      </c>
      <c r="AM79">
        <v>9.4990000000000006</v>
      </c>
      <c r="AO79" t="s">
        <v>6</v>
      </c>
      <c r="AP79">
        <v>9.7309999999999999</v>
      </c>
      <c r="AQ79">
        <v>11.339</v>
      </c>
      <c r="AR79">
        <v>9.6720000000000006</v>
      </c>
      <c r="AT79" t="s">
        <v>6</v>
      </c>
      <c r="AU79">
        <v>10.585000000000001</v>
      </c>
      <c r="AV79">
        <v>11.568</v>
      </c>
      <c r="AW79">
        <v>12.430999999999999</v>
      </c>
      <c r="AY79" t="s">
        <v>6</v>
      </c>
      <c r="AZ79">
        <v>5.5010000000000003</v>
      </c>
      <c r="BA79">
        <v>4.6239999999999997</v>
      </c>
      <c r="BB79">
        <v>4.4880000000000004</v>
      </c>
      <c r="BD79" t="s">
        <v>6</v>
      </c>
      <c r="BE79">
        <v>5.3650000000000002</v>
      </c>
      <c r="BF79">
        <v>4.9790000000000001</v>
      </c>
      <c r="BG79">
        <v>4.8879999999999999</v>
      </c>
      <c r="BI79" t="s">
        <v>6</v>
      </c>
      <c r="BJ79">
        <v>5.2279999999999998</v>
      </c>
      <c r="BK79">
        <v>4.899</v>
      </c>
      <c r="BL79">
        <v>5.1790000000000003</v>
      </c>
    </row>
    <row r="80" spans="1:64" x14ac:dyDescent="0.2">
      <c r="A80" t="s">
        <v>0</v>
      </c>
      <c r="B80" t="s">
        <v>19</v>
      </c>
      <c r="C80" t="s">
        <v>19</v>
      </c>
      <c r="D80" t="s">
        <v>19</v>
      </c>
      <c r="F80" t="s">
        <v>0</v>
      </c>
      <c r="G80" t="s">
        <v>19</v>
      </c>
      <c r="H80" t="s">
        <v>19</v>
      </c>
      <c r="I80" t="s">
        <v>19</v>
      </c>
      <c r="K80" t="s">
        <v>0</v>
      </c>
      <c r="L80" t="s">
        <v>19</v>
      </c>
      <c r="M80" t="s">
        <v>19</v>
      </c>
      <c r="N80" t="s">
        <v>19</v>
      </c>
      <c r="P80" t="s">
        <v>0</v>
      </c>
      <c r="Q80" t="s">
        <v>19</v>
      </c>
      <c r="R80" t="s">
        <v>19</v>
      </c>
      <c r="S80" t="s">
        <v>19</v>
      </c>
      <c r="U80" t="s">
        <v>0</v>
      </c>
      <c r="V80" t="s">
        <v>19</v>
      </c>
      <c r="W80" t="s">
        <v>19</v>
      </c>
      <c r="X80" t="s">
        <v>19</v>
      </c>
      <c r="Z80" t="s">
        <v>0</v>
      </c>
      <c r="AA80" t="s">
        <v>19</v>
      </c>
      <c r="AB80" t="s">
        <v>19</v>
      </c>
      <c r="AC80" t="s">
        <v>19</v>
      </c>
      <c r="AE80" t="s">
        <v>0</v>
      </c>
      <c r="AF80" t="s">
        <v>19</v>
      </c>
      <c r="AG80" t="s">
        <v>19</v>
      </c>
      <c r="AH80" t="s">
        <v>19</v>
      </c>
      <c r="AJ80" t="s">
        <v>0</v>
      </c>
      <c r="AK80" t="s">
        <v>19</v>
      </c>
      <c r="AL80" t="s">
        <v>19</v>
      </c>
      <c r="AM80" t="s">
        <v>19</v>
      </c>
      <c r="AO80" t="s">
        <v>0</v>
      </c>
      <c r="AP80" t="s">
        <v>19</v>
      </c>
      <c r="AQ80" t="s">
        <v>19</v>
      </c>
      <c r="AR80" t="s">
        <v>19</v>
      </c>
      <c r="AT80" t="s">
        <v>0</v>
      </c>
      <c r="AU80" t="s">
        <v>19</v>
      </c>
      <c r="AV80" t="s">
        <v>19</v>
      </c>
      <c r="AW80" t="s">
        <v>19</v>
      </c>
      <c r="AY80" t="s">
        <v>0</v>
      </c>
      <c r="AZ80" t="s">
        <v>19</v>
      </c>
      <c r="BA80" t="s">
        <v>19</v>
      </c>
      <c r="BB80" t="s">
        <v>19</v>
      </c>
      <c r="BD80" t="s">
        <v>0</v>
      </c>
      <c r="BE80" t="s">
        <v>19</v>
      </c>
      <c r="BF80" t="s">
        <v>19</v>
      </c>
      <c r="BG80" t="s">
        <v>19</v>
      </c>
      <c r="BI80" t="s">
        <v>0</v>
      </c>
      <c r="BJ80" t="s">
        <v>19</v>
      </c>
      <c r="BK80" t="s">
        <v>19</v>
      </c>
      <c r="BL80" t="s">
        <v>19</v>
      </c>
    </row>
    <row r="81" spans="1:64" x14ac:dyDescent="0.2">
      <c r="A81" t="s">
        <v>2</v>
      </c>
      <c r="B81">
        <v>0.753</v>
      </c>
      <c r="C81">
        <v>0.97699999999999998</v>
      </c>
      <c r="D81">
        <v>2.016</v>
      </c>
      <c r="F81" t="s">
        <v>2</v>
      </c>
      <c r="G81">
        <v>0.66700000000000004</v>
      </c>
      <c r="H81">
        <v>1.0169999999999999</v>
      </c>
      <c r="I81">
        <v>1.6379999999999999</v>
      </c>
      <c r="K81" t="s">
        <v>2</v>
      </c>
      <c r="L81">
        <v>0.67300000000000004</v>
      </c>
      <c r="M81">
        <v>0.97299999999999998</v>
      </c>
      <c r="N81">
        <v>1.581</v>
      </c>
      <c r="P81" t="s">
        <v>2</v>
      </c>
      <c r="Q81">
        <v>0.69199999999999995</v>
      </c>
      <c r="R81">
        <v>0.98399999999999999</v>
      </c>
      <c r="S81">
        <v>1.964</v>
      </c>
      <c r="U81" t="s">
        <v>2</v>
      </c>
      <c r="V81">
        <v>0.68200000000000005</v>
      </c>
      <c r="W81">
        <v>1.0189999999999999</v>
      </c>
      <c r="X81">
        <v>1.726</v>
      </c>
      <c r="Z81" t="s">
        <v>2</v>
      </c>
      <c r="AA81">
        <v>0.67100000000000004</v>
      </c>
      <c r="AB81">
        <v>0.999</v>
      </c>
      <c r="AC81">
        <v>2.0939999999999999</v>
      </c>
      <c r="AE81" t="s">
        <v>2</v>
      </c>
      <c r="AF81">
        <v>0.85899999999999999</v>
      </c>
      <c r="AG81">
        <v>1.0069999999999999</v>
      </c>
      <c r="AH81">
        <v>2.202</v>
      </c>
      <c r="AJ81" t="s">
        <v>2</v>
      </c>
      <c r="AK81">
        <v>0.70599999999999996</v>
      </c>
      <c r="AL81">
        <v>1.008</v>
      </c>
      <c r="AM81">
        <v>1.649</v>
      </c>
      <c r="AO81" t="s">
        <v>2</v>
      </c>
      <c r="AP81">
        <v>0.66800000000000004</v>
      </c>
      <c r="AQ81">
        <v>1.0209999999999999</v>
      </c>
      <c r="AR81">
        <v>2.226</v>
      </c>
      <c r="AT81" t="s">
        <v>2</v>
      </c>
      <c r="AU81">
        <v>0.77900000000000003</v>
      </c>
      <c r="AV81">
        <v>1.0049999999999999</v>
      </c>
      <c r="AW81">
        <v>1.6839999999999999</v>
      </c>
      <c r="AY81" t="s">
        <v>2</v>
      </c>
      <c r="AZ81">
        <v>0.71199999999999997</v>
      </c>
      <c r="BA81">
        <v>1.018</v>
      </c>
      <c r="BB81">
        <v>2.097</v>
      </c>
      <c r="BD81" t="s">
        <v>2</v>
      </c>
      <c r="BE81">
        <v>0.66900000000000004</v>
      </c>
      <c r="BF81">
        <v>1.004</v>
      </c>
      <c r="BG81">
        <v>1.7889999999999999</v>
      </c>
      <c r="BI81" t="s">
        <v>2</v>
      </c>
      <c r="BJ81">
        <v>0.68300000000000005</v>
      </c>
      <c r="BK81">
        <v>0.94299999999999995</v>
      </c>
      <c r="BL81">
        <v>1.8169999999999999</v>
      </c>
    </row>
    <row r="82" spans="1:64" x14ac:dyDescent="0.2">
      <c r="A82" t="s">
        <v>3</v>
      </c>
      <c r="B82">
        <v>0.37000000476837103</v>
      </c>
      <c r="C82">
        <v>0.60799998044967596</v>
      </c>
      <c r="D82">
        <v>1.7940000295639</v>
      </c>
      <c r="F82" t="s">
        <v>3</v>
      </c>
      <c r="G82">
        <v>0.231000006198883</v>
      </c>
      <c r="H82">
        <v>0.64800000190734797</v>
      </c>
      <c r="I82">
        <v>1.3539999723434399</v>
      </c>
      <c r="K82" t="s">
        <v>3</v>
      </c>
      <c r="L82">
        <v>0.246000006794929</v>
      </c>
      <c r="M82">
        <v>0.605000019073486</v>
      </c>
      <c r="N82">
        <v>1.2979999780654901</v>
      </c>
      <c r="P82" t="s">
        <v>3</v>
      </c>
      <c r="Q82">
        <v>0.28499999642372098</v>
      </c>
      <c r="R82">
        <v>0.61400002241134599</v>
      </c>
      <c r="S82">
        <v>1.7339999675750699</v>
      </c>
      <c r="U82" t="s">
        <v>3</v>
      </c>
      <c r="V82">
        <v>0.26399999856948803</v>
      </c>
      <c r="W82">
        <v>0.64600002765655495</v>
      </c>
      <c r="X82">
        <v>1.46800005435943</v>
      </c>
      <c r="Z82" t="s">
        <v>3</v>
      </c>
      <c r="AA82">
        <v>0.24300000071525499</v>
      </c>
      <c r="AB82">
        <v>0.625</v>
      </c>
      <c r="AC82">
        <v>1.8760000467300399</v>
      </c>
      <c r="AE82" t="s">
        <v>3</v>
      </c>
      <c r="AF82">
        <v>0.47799998521804798</v>
      </c>
      <c r="AG82">
        <v>0.63700002431869496</v>
      </c>
      <c r="AH82">
        <v>1.9889999628067001</v>
      </c>
      <c r="AJ82" t="s">
        <v>3</v>
      </c>
      <c r="AK82">
        <v>0.30399999022483798</v>
      </c>
      <c r="AL82">
        <v>0.63200002908706598</v>
      </c>
      <c r="AM82">
        <v>1.3780000209808301</v>
      </c>
      <c r="AO82" t="s">
        <v>3</v>
      </c>
      <c r="AP82">
        <v>0.236000001430511</v>
      </c>
      <c r="AQ82">
        <v>0.64700001478195102</v>
      </c>
      <c r="AR82">
        <v>2.0090000629425</v>
      </c>
      <c r="AT82" t="s">
        <v>3</v>
      </c>
      <c r="AU82">
        <v>0.39800000190734802</v>
      </c>
      <c r="AV82">
        <v>0.63099998235702504</v>
      </c>
      <c r="AW82">
        <v>1.4029999971389699</v>
      </c>
      <c r="AY82" t="s">
        <v>3</v>
      </c>
      <c r="AZ82">
        <v>0.31499999761581399</v>
      </c>
      <c r="BA82">
        <v>0.64800000190734797</v>
      </c>
      <c r="BB82">
        <v>1.8559999465942301</v>
      </c>
      <c r="BD82" t="s">
        <v>3</v>
      </c>
      <c r="BE82">
        <v>0.239999994635581</v>
      </c>
      <c r="BF82">
        <v>0.62999999523162797</v>
      </c>
      <c r="BG82">
        <v>1.5299999713897701</v>
      </c>
      <c r="BI82" t="s">
        <v>3</v>
      </c>
      <c r="BJ82">
        <v>0.26699998974800099</v>
      </c>
      <c r="BK82">
        <v>0.587000012397766</v>
      </c>
      <c r="BL82">
        <v>1.5559999942779501</v>
      </c>
    </row>
    <row r="83" spans="1:64" x14ac:dyDescent="0.2">
      <c r="A83" t="s">
        <v>4</v>
      </c>
      <c r="B83">
        <v>0.69300001859664895</v>
      </c>
      <c r="C83">
        <v>1.15100002288818</v>
      </c>
      <c r="D83">
        <v>3.1050000190734801</v>
      </c>
      <c r="F83" t="s">
        <v>4</v>
      </c>
      <c r="G83">
        <v>0.43599998950958202</v>
      </c>
      <c r="H83">
        <v>1.21899998188018</v>
      </c>
      <c r="I83">
        <v>2.3599998950958199</v>
      </c>
      <c r="K83" t="s">
        <v>4</v>
      </c>
      <c r="L83">
        <v>0.46299999952316201</v>
      </c>
      <c r="M83">
        <v>1.14300000667572</v>
      </c>
      <c r="N83">
        <v>2.26300001144409</v>
      </c>
      <c r="P83" t="s">
        <v>4</v>
      </c>
      <c r="Q83">
        <v>0.53500002622604304</v>
      </c>
      <c r="R83">
        <v>1.16600000858306</v>
      </c>
      <c r="S83">
        <v>3.0020000934600799</v>
      </c>
      <c r="U83" t="s">
        <v>4</v>
      </c>
      <c r="V83">
        <v>0.49700000882148698</v>
      </c>
      <c r="W83">
        <v>1.22699999809265</v>
      </c>
      <c r="X83">
        <v>2.54900002479553</v>
      </c>
      <c r="Z83" t="s">
        <v>4</v>
      </c>
      <c r="AA83">
        <v>0.45800000429153398</v>
      </c>
      <c r="AB83">
        <v>1.18700003623962</v>
      </c>
      <c r="AC83">
        <v>3.2449998855590798</v>
      </c>
      <c r="AE83" t="s">
        <v>4</v>
      </c>
      <c r="AF83">
        <v>0.89300000667571999</v>
      </c>
      <c r="AG83">
        <v>1.2029999494552599</v>
      </c>
      <c r="AH83">
        <v>3.4389998912811199</v>
      </c>
      <c r="AJ83" t="s">
        <v>4</v>
      </c>
      <c r="AK83">
        <v>0.57099997997283902</v>
      </c>
      <c r="AL83">
        <v>1.1990000009536701</v>
      </c>
      <c r="AM83">
        <v>2.3980000019073402</v>
      </c>
      <c r="AO83" t="s">
        <v>4</v>
      </c>
      <c r="AP83">
        <v>0.44299998879432601</v>
      </c>
      <c r="AQ83">
        <v>1.22300004959106</v>
      </c>
      <c r="AR83">
        <v>3.4739999771118102</v>
      </c>
      <c r="AT83" t="s">
        <v>4</v>
      </c>
      <c r="AU83">
        <v>0.74500000476837103</v>
      </c>
      <c r="AV83">
        <v>1.1950000524520801</v>
      </c>
      <c r="AW83">
        <v>2.4430000782012899</v>
      </c>
      <c r="AY83" t="s">
        <v>4</v>
      </c>
      <c r="AZ83">
        <v>0.59100002050399703</v>
      </c>
      <c r="BA83">
        <v>1.21899998188018</v>
      </c>
      <c r="BB83">
        <v>3.2149999141693102</v>
      </c>
      <c r="BD83" t="s">
        <v>4</v>
      </c>
      <c r="BE83">
        <v>0.45300000905990601</v>
      </c>
      <c r="BF83">
        <v>1.192999958992</v>
      </c>
      <c r="BG83">
        <v>2.65700006484985</v>
      </c>
      <c r="BI83" t="s">
        <v>4</v>
      </c>
      <c r="BJ83">
        <v>0.50199997425079301</v>
      </c>
      <c r="BK83">
        <v>1.10300004482269</v>
      </c>
      <c r="BL83">
        <v>2.70199990272521</v>
      </c>
    </row>
    <row r="84" spans="1:64" x14ac:dyDescent="0.2">
      <c r="A84" t="s">
        <v>5</v>
      </c>
      <c r="B84">
        <v>0.85768858138273796</v>
      </c>
      <c r="C84">
        <v>0.86791782750179003</v>
      </c>
      <c r="D84">
        <v>0.67129404707737905</v>
      </c>
      <c r="F84" t="s">
        <v>5</v>
      </c>
      <c r="G84">
        <v>0.85923009393271899</v>
      </c>
      <c r="H84">
        <v>0.86821153476334301</v>
      </c>
      <c r="I84">
        <v>0.66999057212963398</v>
      </c>
      <c r="K84" t="s">
        <v>5</v>
      </c>
      <c r="L84">
        <v>0.85901744445386996</v>
      </c>
      <c r="M84">
        <v>0.86901045589067305</v>
      </c>
      <c r="N84">
        <v>0.67137043359731996</v>
      </c>
      <c r="P84" t="s">
        <v>5</v>
      </c>
      <c r="Q84">
        <v>0.85687179522868195</v>
      </c>
      <c r="R84">
        <v>0.86695268801699499</v>
      </c>
      <c r="S84">
        <v>0.66750357474854105</v>
      </c>
      <c r="U84" t="s">
        <v>5</v>
      </c>
      <c r="V84">
        <v>0.85965302501571605</v>
      </c>
      <c r="W84">
        <v>0.86681185457610699</v>
      </c>
      <c r="X84">
        <v>0.66977527609666598</v>
      </c>
      <c r="Z84" t="s">
        <v>5</v>
      </c>
      <c r="AA84">
        <v>0.85862313818798197</v>
      </c>
      <c r="AB84">
        <v>0.86818606750866101</v>
      </c>
      <c r="AC84">
        <v>0.66733993278686099</v>
      </c>
      <c r="AE84" t="s">
        <v>5</v>
      </c>
      <c r="AF84">
        <v>0.86028377427427505</v>
      </c>
      <c r="AG84">
        <v>0.86502700523851495</v>
      </c>
      <c r="AH84">
        <v>0.67030455784391796</v>
      </c>
      <c r="AJ84" t="s">
        <v>5</v>
      </c>
      <c r="AK84">
        <v>0.86075943074726302</v>
      </c>
      <c r="AL84">
        <v>0.86840524072829495</v>
      </c>
      <c r="AM84">
        <v>0.67094916508690905</v>
      </c>
      <c r="AO84" t="s">
        <v>5</v>
      </c>
      <c r="AP84">
        <v>0.85913184183090596</v>
      </c>
      <c r="AQ84">
        <v>0.865564252055539</v>
      </c>
      <c r="AR84">
        <v>0.67028736378953002</v>
      </c>
      <c r="AT84" t="s">
        <v>5</v>
      </c>
      <c r="AU84">
        <v>0.85943888448126704</v>
      </c>
      <c r="AV84">
        <v>0.86835882278944099</v>
      </c>
      <c r="AW84">
        <v>0.66945505166869701</v>
      </c>
      <c r="AY84" t="s">
        <v>5</v>
      </c>
      <c r="AZ84">
        <v>0.85907840222806697</v>
      </c>
      <c r="BA84">
        <v>0.86752821800628799</v>
      </c>
      <c r="BB84">
        <v>0.67337270059478305</v>
      </c>
      <c r="BD84" t="s">
        <v>5</v>
      </c>
      <c r="BE84">
        <v>0.85692881226176698</v>
      </c>
      <c r="BF84">
        <v>0.86829843250007799</v>
      </c>
      <c r="BG84">
        <v>0.66830804448391601</v>
      </c>
      <c r="BI84" t="s">
        <v>5</v>
      </c>
      <c r="BJ84">
        <v>0.85844977986782001</v>
      </c>
      <c r="BK84">
        <v>0.86788458525651102</v>
      </c>
      <c r="BL84">
        <v>0.66756371219583499</v>
      </c>
    </row>
    <row r="85" spans="1:64" x14ac:dyDescent="0.2">
      <c r="A85" t="s">
        <v>6</v>
      </c>
      <c r="B85">
        <v>5.6050000000000004</v>
      </c>
      <c r="C85">
        <v>4.5330000000000004</v>
      </c>
      <c r="D85">
        <v>4.399</v>
      </c>
      <c r="F85" t="s">
        <v>6</v>
      </c>
      <c r="G85">
        <v>6.9880000000000004</v>
      </c>
      <c r="H85">
        <v>5.0119999999999996</v>
      </c>
      <c r="I85">
        <v>5.0460000000000003</v>
      </c>
      <c r="K85" t="s">
        <v>6</v>
      </c>
      <c r="L85">
        <v>7.9130000000000003</v>
      </c>
      <c r="M85">
        <v>6.0389999999999997</v>
      </c>
      <c r="N85">
        <v>5.3490000000000002</v>
      </c>
      <c r="P85" t="s">
        <v>6</v>
      </c>
      <c r="Q85">
        <v>7.9820000000000002</v>
      </c>
      <c r="R85">
        <v>6.617</v>
      </c>
      <c r="S85">
        <v>5.5279999999999996</v>
      </c>
      <c r="U85" t="s">
        <v>6</v>
      </c>
      <c r="V85">
        <v>8.9570000000000007</v>
      </c>
      <c r="W85">
        <v>5.9669999999999996</v>
      </c>
      <c r="X85">
        <v>6.0570000000000004</v>
      </c>
      <c r="Z85" t="s">
        <v>6</v>
      </c>
      <c r="AA85">
        <v>8.8230000000000004</v>
      </c>
      <c r="AB85">
        <v>7.0830000000000002</v>
      </c>
      <c r="AC85">
        <v>6.343</v>
      </c>
      <c r="AE85" t="s">
        <v>6</v>
      </c>
      <c r="AF85">
        <v>9.0960000000000001</v>
      </c>
      <c r="AG85">
        <v>7.1239999999999997</v>
      </c>
      <c r="AH85">
        <v>7.8579999999999997</v>
      </c>
      <c r="AJ85" t="s">
        <v>6</v>
      </c>
      <c r="AK85">
        <v>11.618</v>
      </c>
      <c r="AL85">
        <v>10.004</v>
      </c>
      <c r="AM85">
        <v>8.0690000000000008</v>
      </c>
      <c r="AO85" t="s">
        <v>6</v>
      </c>
      <c r="AP85">
        <v>13.420999999999999</v>
      </c>
      <c r="AQ85">
        <v>10.737</v>
      </c>
      <c r="AR85">
        <v>8.5060000000000002</v>
      </c>
      <c r="AT85" t="s">
        <v>6</v>
      </c>
      <c r="AU85">
        <v>13.132999999999999</v>
      </c>
      <c r="AV85">
        <v>11.02</v>
      </c>
      <c r="AW85">
        <v>9.7260000000000009</v>
      </c>
      <c r="AY85" t="s">
        <v>6</v>
      </c>
      <c r="AZ85">
        <v>6.8520000000000003</v>
      </c>
      <c r="BA85">
        <v>6.2460000000000004</v>
      </c>
      <c r="BB85">
        <v>6.74</v>
      </c>
      <c r="BD85" t="s">
        <v>6</v>
      </c>
      <c r="BE85">
        <v>6.5540000000000003</v>
      </c>
      <c r="BF85">
        <v>4.6180000000000003</v>
      </c>
      <c r="BG85">
        <v>4.5279999999999996</v>
      </c>
      <c r="BI85" t="s">
        <v>6</v>
      </c>
      <c r="BJ85">
        <v>6.4660000000000002</v>
      </c>
      <c r="BK85">
        <v>4.5229999999999997</v>
      </c>
      <c r="BL85">
        <v>4.6639999999999997</v>
      </c>
    </row>
    <row r="86" spans="1:64" x14ac:dyDescent="0.2">
      <c r="A86" t="s">
        <v>0</v>
      </c>
      <c r="B86" t="s">
        <v>20</v>
      </c>
      <c r="C86" t="s">
        <v>20</v>
      </c>
      <c r="D86" t="s">
        <v>20</v>
      </c>
      <c r="F86" t="s">
        <v>0</v>
      </c>
      <c r="G86" t="s">
        <v>20</v>
      </c>
      <c r="H86" t="s">
        <v>20</v>
      </c>
      <c r="I86" t="s">
        <v>20</v>
      </c>
      <c r="K86" t="s">
        <v>0</v>
      </c>
      <c r="L86" t="s">
        <v>20</v>
      </c>
      <c r="M86" t="s">
        <v>20</v>
      </c>
      <c r="N86" t="s">
        <v>20</v>
      </c>
      <c r="P86" t="s">
        <v>0</v>
      </c>
      <c r="Q86" t="s">
        <v>20</v>
      </c>
      <c r="R86" t="s">
        <v>20</v>
      </c>
      <c r="S86" t="s">
        <v>20</v>
      </c>
      <c r="U86" t="s">
        <v>0</v>
      </c>
      <c r="V86" t="s">
        <v>20</v>
      </c>
      <c r="W86" t="s">
        <v>20</v>
      </c>
      <c r="X86" t="s">
        <v>20</v>
      </c>
      <c r="Z86" t="s">
        <v>0</v>
      </c>
      <c r="AA86" t="s">
        <v>20</v>
      </c>
      <c r="AB86" t="s">
        <v>20</v>
      </c>
      <c r="AC86" t="s">
        <v>20</v>
      </c>
      <c r="AE86" t="s">
        <v>0</v>
      </c>
      <c r="AF86" t="s">
        <v>20</v>
      </c>
      <c r="AG86" t="s">
        <v>20</v>
      </c>
      <c r="AH86" t="s">
        <v>20</v>
      </c>
      <c r="AJ86" t="s">
        <v>0</v>
      </c>
      <c r="AK86" t="s">
        <v>20</v>
      </c>
      <c r="AL86" t="s">
        <v>20</v>
      </c>
      <c r="AM86" t="s">
        <v>20</v>
      </c>
      <c r="AO86" t="s">
        <v>0</v>
      </c>
      <c r="AP86" t="s">
        <v>20</v>
      </c>
      <c r="AQ86" t="s">
        <v>20</v>
      </c>
      <c r="AR86" t="s">
        <v>20</v>
      </c>
      <c r="AT86" t="s">
        <v>0</v>
      </c>
      <c r="AU86" t="s">
        <v>20</v>
      </c>
      <c r="AV86" t="s">
        <v>20</v>
      </c>
      <c r="AW86" t="s">
        <v>20</v>
      </c>
      <c r="AY86" t="s">
        <v>0</v>
      </c>
      <c r="AZ86" t="s">
        <v>20</v>
      </c>
      <c r="BA86" t="s">
        <v>20</v>
      </c>
      <c r="BB86" t="s">
        <v>20</v>
      </c>
      <c r="BD86" t="s">
        <v>0</v>
      </c>
      <c r="BE86" t="s">
        <v>20</v>
      </c>
      <c r="BF86" t="s">
        <v>20</v>
      </c>
      <c r="BG86" t="s">
        <v>20</v>
      </c>
      <c r="BI86" t="s">
        <v>0</v>
      </c>
      <c r="BJ86" t="s">
        <v>20</v>
      </c>
      <c r="BK86" t="s">
        <v>20</v>
      </c>
      <c r="BL86" t="s">
        <v>20</v>
      </c>
    </row>
    <row r="87" spans="1:64" x14ac:dyDescent="0.2">
      <c r="A87" t="s">
        <v>2</v>
      </c>
      <c r="B87">
        <v>7.4999999999999997E-2</v>
      </c>
      <c r="C87">
        <v>1.7000000000000001E-2</v>
      </c>
      <c r="D87">
        <v>1.2999999999999999E-2</v>
      </c>
      <c r="F87" t="s">
        <v>2</v>
      </c>
      <c r="G87">
        <v>8.5000000000000006E-2</v>
      </c>
      <c r="H87">
        <v>2.1999999999999999E-2</v>
      </c>
      <c r="I87">
        <v>1.6E-2</v>
      </c>
      <c r="K87" t="s">
        <v>2</v>
      </c>
      <c r="L87">
        <v>8.3000000000000004E-2</v>
      </c>
      <c r="M87">
        <v>1.7999999999999999E-2</v>
      </c>
      <c r="N87">
        <v>1.7999999999999999E-2</v>
      </c>
      <c r="P87" t="s">
        <v>2</v>
      </c>
      <c r="Q87">
        <v>6.9000000000000006E-2</v>
      </c>
      <c r="R87">
        <v>2.5000000000000001E-2</v>
      </c>
      <c r="S87">
        <v>2.1999999999999999E-2</v>
      </c>
      <c r="U87" t="s">
        <v>2</v>
      </c>
      <c r="V87">
        <v>7.3999999999999996E-2</v>
      </c>
      <c r="W87">
        <v>2.3E-2</v>
      </c>
      <c r="X87">
        <v>1.2999999999999999E-2</v>
      </c>
      <c r="Z87" t="s">
        <v>2</v>
      </c>
      <c r="AA87">
        <v>7.3999999999999996E-2</v>
      </c>
      <c r="AB87">
        <v>2.5999999999999999E-2</v>
      </c>
      <c r="AC87">
        <v>1.7999999999999999E-2</v>
      </c>
      <c r="AE87" t="s">
        <v>2</v>
      </c>
      <c r="AF87">
        <v>7.8E-2</v>
      </c>
      <c r="AG87">
        <v>0.02</v>
      </c>
      <c r="AH87">
        <v>1.9E-2</v>
      </c>
      <c r="AJ87" t="s">
        <v>2</v>
      </c>
      <c r="AK87">
        <v>7.4999999999999997E-2</v>
      </c>
      <c r="AL87">
        <v>2.1999999999999999E-2</v>
      </c>
      <c r="AM87">
        <v>1.2999999999999999E-2</v>
      </c>
      <c r="AO87" t="s">
        <v>2</v>
      </c>
      <c r="AP87">
        <v>6.9000000000000006E-2</v>
      </c>
      <c r="AQ87">
        <v>1.4999999999999999E-2</v>
      </c>
      <c r="AR87">
        <v>1.2E-2</v>
      </c>
      <c r="AT87" t="s">
        <v>2</v>
      </c>
      <c r="AU87">
        <v>7.4999999999999997E-2</v>
      </c>
      <c r="AV87">
        <v>0.03</v>
      </c>
      <c r="AW87">
        <v>1.4999999999999999E-2</v>
      </c>
      <c r="AY87" t="s">
        <v>2</v>
      </c>
      <c r="AZ87">
        <v>7.3999999999999996E-2</v>
      </c>
      <c r="BA87">
        <v>2.5000000000000001E-2</v>
      </c>
      <c r="BB87">
        <v>1.4E-2</v>
      </c>
      <c r="BD87" t="s">
        <v>2</v>
      </c>
      <c r="BE87">
        <v>8.5999999999999993E-2</v>
      </c>
      <c r="BF87">
        <v>2.8000000000000001E-2</v>
      </c>
      <c r="BG87">
        <v>1.6E-2</v>
      </c>
      <c r="BI87" t="s">
        <v>2</v>
      </c>
      <c r="BJ87">
        <v>8.2000000000000003E-2</v>
      </c>
      <c r="BK87">
        <v>0.02</v>
      </c>
      <c r="BL87">
        <v>1.7000000000000001E-2</v>
      </c>
    </row>
    <row r="88" spans="1:64" x14ac:dyDescent="0.2">
      <c r="A88" t="s">
        <v>3</v>
      </c>
      <c r="B88">
        <v>6.5999999642372104E-2</v>
      </c>
      <c r="C88">
        <v>1.09999999403953E-2</v>
      </c>
      <c r="D88">
        <v>7.0000002160668304E-3</v>
      </c>
      <c r="F88" t="s">
        <v>3</v>
      </c>
      <c r="G88">
        <v>7.5999997556209495E-2</v>
      </c>
      <c r="H88">
        <v>1.70000009238719E-2</v>
      </c>
      <c r="I88">
        <v>1.09999999403953E-2</v>
      </c>
      <c r="K88" t="s">
        <v>3</v>
      </c>
      <c r="L88">
        <v>7.4000000953674303E-2</v>
      </c>
      <c r="M88">
        <v>1.2000000104308101E-2</v>
      </c>
      <c r="N88">
        <v>1.40000004321336E-2</v>
      </c>
      <c r="P88" t="s">
        <v>3</v>
      </c>
      <c r="Q88">
        <v>5.9999998658895402E-2</v>
      </c>
      <c r="R88">
        <v>2.0999999716877899E-2</v>
      </c>
      <c r="S88">
        <v>1.8999999389052301E-2</v>
      </c>
      <c r="U88" t="s">
        <v>3</v>
      </c>
      <c r="V88">
        <v>6.5999999642372104E-2</v>
      </c>
      <c r="W88">
        <v>1.7999999225139601E-2</v>
      </c>
      <c r="X88">
        <v>6.0000000521540598E-3</v>
      </c>
      <c r="Z88" t="s">
        <v>3</v>
      </c>
      <c r="AA88">
        <v>6.4999997615814195E-2</v>
      </c>
      <c r="AB88">
        <v>2.19999998807907E-2</v>
      </c>
      <c r="AC88">
        <v>1.40000004321336E-2</v>
      </c>
      <c r="AE88" t="s">
        <v>3</v>
      </c>
      <c r="AF88">
        <v>6.8999998271465302E-2</v>
      </c>
      <c r="AG88">
        <v>1.49999996647238E-2</v>
      </c>
      <c r="AH88">
        <v>1.49999996647238E-2</v>
      </c>
      <c r="AJ88" t="s">
        <v>3</v>
      </c>
      <c r="AK88">
        <v>6.7000001668929998E-2</v>
      </c>
      <c r="AL88">
        <v>1.70000009238719E-2</v>
      </c>
      <c r="AM88">
        <v>7.0000002160668304E-3</v>
      </c>
      <c r="AO88" t="s">
        <v>3</v>
      </c>
      <c r="AP88">
        <v>5.9999998658895402E-2</v>
      </c>
      <c r="AQ88">
        <v>8.0000003799796104E-3</v>
      </c>
      <c r="AR88">
        <v>4.9999998882412902E-3</v>
      </c>
      <c r="AT88" t="s">
        <v>3</v>
      </c>
      <c r="AU88">
        <v>6.5999999642372104E-2</v>
      </c>
      <c r="AV88">
        <v>2.70000007003545E-2</v>
      </c>
      <c r="AW88">
        <v>9.9999997764825804E-3</v>
      </c>
      <c r="AY88" t="s">
        <v>3</v>
      </c>
      <c r="AZ88">
        <v>6.4999997615814195E-2</v>
      </c>
      <c r="BA88">
        <v>2.0999999716877899E-2</v>
      </c>
      <c r="BB88">
        <v>8.0000003799796104E-3</v>
      </c>
      <c r="BD88" t="s">
        <v>3</v>
      </c>
      <c r="BE88">
        <v>7.6999999582767403E-2</v>
      </c>
      <c r="BF88">
        <v>2.4000000208616201E-2</v>
      </c>
      <c r="BG88">
        <v>1.09999999403953E-2</v>
      </c>
      <c r="BI88" t="s">
        <v>3</v>
      </c>
      <c r="BJ88">
        <v>7.2999998927116394E-2</v>
      </c>
      <c r="BK88">
        <v>1.40000004321336E-2</v>
      </c>
      <c r="BL88">
        <v>1.2000000104308101E-2</v>
      </c>
    </row>
    <row r="89" spans="1:64" x14ac:dyDescent="0.2">
      <c r="A89" t="s">
        <v>4</v>
      </c>
      <c r="B89">
        <v>0.22200000286102201</v>
      </c>
      <c r="C89">
        <v>3.7999998778104699E-2</v>
      </c>
      <c r="D89">
        <v>2.4000000208616201E-2</v>
      </c>
      <c r="F89" t="s">
        <v>4</v>
      </c>
      <c r="G89">
        <v>0.25400000810623102</v>
      </c>
      <c r="H89">
        <v>5.7000000029802302E-2</v>
      </c>
      <c r="I89">
        <v>3.7000000476837103E-2</v>
      </c>
      <c r="K89" t="s">
        <v>4</v>
      </c>
      <c r="L89">
        <v>0.25</v>
      </c>
      <c r="M89">
        <v>3.9000000804662698E-2</v>
      </c>
      <c r="N89">
        <v>4.5000001788139302E-2</v>
      </c>
      <c r="P89" t="s">
        <v>4</v>
      </c>
      <c r="Q89">
        <v>0.20299999415874401</v>
      </c>
      <c r="R89">
        <v>7.0000000298023196E-2</v>
      </c>
      <c r="S89">
        <v>6.1000000685453401E-2</v>
      </c>
      <c r="U89" t="s">
        <v>4</v>
      </c>
      <c r="V89">
        <v>0.221000000834465</v>
      </c>
      <c r="W89">
        <v>5.9000000357627799E-2</v>
      </c>
      <c r="X89">
        <v>2.0999999716877899E-2</v>
      </c>
      <c r="Z89" t="s">
        <v>4</v>
      </c>
      <c r="AA89">
        <v>0.221000000834465</v>
      </c>
      <c r="AB89">
        <v>7.2999998927116394E-2</v>
      </c>
      <c r="AC89">
        <v>4.6999998390674501E-2</v>
      </c>
      <c r="AE89" t="s">
        <v>4</v>
      </c>
      <c r="AF89">
        <v>0.23299999535083701</v>
      </c>
      <c r="AG89">
        <v>4.8999998718500103E-2</v>
      </c>
      <c r="AH89">
        <v>5.0000000745057997E-2</v>
      </c>
      <c r="AJ89" t="s">
        <v>4</v>
      </c>
      <c r="AK89">
        <v>0.22400000691413799</v>
      </c>
      <c r="AL89">
        <v>5.7000000029802302E-2</v>
      </c>
      <c r="AM89">
        <v>2.30000000447034E-2</v>
      </c>
      <c r="AO89" t="s">
        <v>4</v>
      </c>
      <c r="AP89">
        <v>0.20399999618530201</v>
      </c>
      <c r="AQ89">
        <v>2.70000007003545E-2</v>
      </c>
      <c r="AR89">
        <v>1.60000007599592E-2</v>
      </c>
      <c r="AT89" t="s">
        <v>4</v>
      </c>
      <c r="AU89">
        <v>0.22200000286102201</v>
      </c>
      <c r="AV89">
        <v>8.79999995231628E-2</v>
      </c>
      <c r="AW89">
        <v>3.2999999821186003E-2</v>
      </c>
      <c r="AY89" t="s">
        <v>4</v>
      </c>
      <c r="AZ89">
        <v>0.21999999880790699</v>
      </c>
      <c r="BA89">
        <v>6.8999998271465302E-2</v>
      </c>
      <c r="BB89">
        <v>2.60000005364418E-2</v>
      </c>
      <c r="BD89" t="s">
        <v>4</v>
      </c>
      <c r="BE89">
        <v>0.259999990463256</v>
      </c>
      <c r="BF89">
        <v>7.9999998211860601E-2</v>
      </c>
      <c r="BG89">
        <v>3.7999998778104699E-2</v>
      </c>
      <c r="BI89" t="s">
        <v>4</v>
      </c>
      <c r="BJ89">
        <v>0.24699999392032601</v>
      </c>
      <c r="BK89">
        <v>4.6999998390674501E-2</v>
      </c>
      <c r="BL89">
        <v>3.9999999105930301E-2</v>
      </c>
    </row>
    <row r="90" spans="1:64" x14ac:dyDescent="0.2">
      <c r="A90" t="s">
        <v>5</v>
      </c>
      <c r="B90">
        <v>0.95964416113780704</v>
      </c>
      <c r="C90">
        <v>0.94490853971189603</v>
      </c>
      <c r="D90">
        <v>0.961347554087298</v>
      </c>
      <c r="F90" t="s">
        <v>5</v>
      </c>
      <c r="G90">
        <v>0.95930116752394101</v>
      </c>
      <c r="H90">
        <v>0.94492238630761305</v>
      </c>
      <c r="I90">
        <v>0.96136258382920303</v>
      </c>
      <c r="K90" t="s">
        <v>5</v>
      </c>
      <c r="L90">
        <v>0.95957821807009802</v>
      </c>
      <c r="M90">
        <v>0.94492132295790798</v>
      </c>
      <c r="N90">
        <v>0.96135420038202901</v>
      </c>
      <c r="P90" t="s">
        <v>5</v>
      </c>
      <c r="Q90">
        <v>0.95973360833308496</v>
      </c>
      <c r="R90">
        <v>0.94493930576268304</v>
      </c>
      <c r="S90">
        <v>0.96135716531466198</v>
      </c>
      <c r="U90" t="s">
        <v>5</v>
      </c>
      <c r="V90">
        <v>0.95970640872227098</v>
      </c>
      <c r="W90">
        <v>0.94493916521287002</v>
      </c>
      <c r="X90">
        <v>0.96133878016395202</v>
      </c>
      <c r="Z90" t="s">
        <v>5</v>
      </c>
      <c r="AA90">
        <v>0.95967832967905797</v>
      </c>
      <c r="AB90">
        <v>0.94495145408377701</v>
      </c>
      <c r="AC90">
        <v>0.96135469802432905</v>
      </c>
      <c r="AE90" t="s">
        <v>5</v>
      </c>
      <c r="AF90">
        <v>0.95948959416639101</v>
      </c>
      <c r="AG90">
        <v>0.94491727984584295</v>
      </c>
      <c r="AH90">
        <v>0.96136013052854197</v>
      </c>
      <c r="AJ90" t="s">
        <v>5</v>
      </c>
      <c r="AK90">
        <v>0.95957640826333301</v>
      </c>
      <c r="AL90">
        <v>0.94492515794006604</v>
      </c>
      <c r="AM90">
        <v>0.961346278471501</v>
      </c>
      <c r="AO90" t="s">
        <v>5</v>
      </c>
      <c r="AP90">
        <v>0.95966493065915204</v>
      </c>
      <c r="AQ90">
        <v>0.94489626963838902</v>
      </c>
      <c r="AR90">
        <v>0.96134888623533499</v>
      </c>
      <c r="AT90" t="s">
        <v>5</v>
      </c>
      <c r="AU90">
        <v>0.95948566158542803</v>
      </c>
      <c r="AV90">
        <v>0.94495789824635401</v>
      </c>
      <c r="AW90">
        <v>0.96134619293796697</v>
      </c>
      <c r="AY90" t="s">
        <v>5</v>
      </c>
      <c r="AZ90">
        <v>0.959550288105535</v>
      </c>
      <c r="BA90">
        <v>0.94493861212974595</v>
      </c>
      <c r="BB90">
        <v>0.96134770128749103</v>
      </c>
      <c r="BD90" t="s">
        <v>5</v>
      </c>
      <c r="BE90">
        <v>0.95931427373177702</v>
      </c>
      <c r="BF90">
        <v>0.94494367030151005</v>
      </c>
      <c r="BG90">
        <v>0.96136364747191705</v>
      </c>
      <c r="BI90" t="s">
        <v>5</v>
      </c>
      <c r="BJ90">
        <v>0.95943419056404899</v>
      </c>
      <c r="BK90">
        <v>0.94493302293820303</v>
      </c>
      <c r="BL90">
        <v>0.96135032291503497</v>
      </c>
    </row>
    <row r="91" spans="1:64" x14ac:dyDescent="0.2">
      <c r="A91" t="s">
        <v>6</v>
      </c>
      <c r="B91">
        <v>5.782</v>
      </c>
      <c r="C91">
        <v>5.2759999999999998</v>
      </c>
      <c r="D91">
        <v>5.19</v>
      </c>
      <c r="F91" t="s">
        <v>6</v>
      </c>
      <c r="G91">
        <v>18.908000000000001</v>
      </c>
      <c r="H91">
        <v>5.6029999999999998</v>
      </c>
      <c r="I91">
        <v>6.1180000000000003</v>
      </c>
      <c r="K91" t="s">
        <v>6</v>
      </c>
      <c r="L91">
        <v>7.5060000000000002</v>
      </c>
      <c r="M91">
        <v>7.4749999999999996</v>
      </c>
      <c r="N91">
        <v>6.2549999999999999</v>
      </c>
      <c r="P91" t="s">
        <v>6</v>
      </c>
      <c r="Q91">
        <v>7.4619999999999997</v>
      </c>
      <c r="R91">
        <v>7.9729999999999999</v>
      </c>
      <c r="S91">
        <v>6.5129999999999999</v>
      </c>
      <c r="U91" t="s">
        <v>6</v>
      </c>
      <c r="V91">
        <v>8.2210000000000001</v>
      </c>
      <c r="W91">
        <v>7.0960000000000001</v>
      </c>
      <c r="X91">
        <v>7.6920000000000002</v>
      </c>
      <c r="Z91" t="s">
        <v>6</v>
      </c>
      <c r="AA91">
        <v>32.982999999999997</v>
      </c>
      <c r="AB91">
        <v>8.6959999999999997</v>
      </c>
      <c r="AC91">
        <v>8.4949999999999992</v>
      </c>
      <c r="AE91" t="s">
        <v>6</v>
      </c>
      <c r="AF91">
        <v>11.086</v>
      </c>
      <c r="AG91">
        <v>9.2690000000000001</v>
      </c>
      <c r="AH91">
        <v>10.634</v>
      </c>
      <c r="AJ91" t="s">
        <v>6</v>
      </c>
      <c r="AK91">
        <v>10.92</v>
      </c>
      <c r="AL91">
        <v>11.755000000000001</v>
      </c>
      <c r="AM91">
        <v>11.244</v>
      </c>
      <c r="AO91" t="s">
        <v>6</v>
      </c>
      <c r="AP91">
        <v>12.029</v>
      </c>
      <c r="AQ91">
        <v>12.932</v>
      </c>
      <c r="AR91">
        <v>11.929</v>
      </c>
      <c r="AT91" t="s">
        <v>6</v>
      </c>
      <c r="AU91">
        <v>14.541</v>
      </c>
      <c r="AV91">
        <v>13.3</v>
      </c>
      <c r="AW91">
        <v>12.433</v>
      </c>
      <c r="AY91" t="s">
        <v>6</v>
      </c>
      <c r="AZ91">
        <v>6.101</v>
      </c>
      <c r="BA91">
        <v>5.109</v>
      </c>
      <c r="BB91">
        <v>5.0979999999999999</v>
      </c>
      <c r="BD91" t="s">
        <v>6</v>
      </c>
      <c r="BE91">
        <v>6.1580000000000004</v>
      </c>
      <c r="BF91">
        <v>5.2</v>
      </c>
      <c r="BG91">
        <v>5.3140000000000001</v>
      </c>
      <c r="BI91" t="s">
        <v>6</v>
      </c>
      <c r="BJ91">
        <v>6.0609999999999999</v>
      </c>
      <c r="BK91">
        <v>15.224</v>
      </c>
      <c r="BL91">
        <v>5.9649999999999999</v>
      </c>
    </row>
    <row r="92" spans="1:64" x14ac:dyDescent="0.2">
      <c r="A92" t="s">
        <v>0</v>
      </c>
      <c r="B92" t="s">
        <v>21</v>
      </c>
      <c r="C92" t="s">
        <v>21</v>
      </c>
      <c r="D92" t="s">
        <v>21</v>
      </c>
      <c r="F92" t="s">
        <v>0</v>
      </c>
      <c r="G92" t="s">
        <v>21</v>
      </c>
      <c r="H92" t="s">
        <v>21</v>
      </c>
      <c r="I92" t="s">
        <v>21</v>
      </c>
      <c r="K92" t="s">
        <v>0</v>
      </c>
      <c r="L92" t="s">
        <v>21</v>
      </c>
      <c r="M92" t="s">
        <v>21</v>
      </c>
      <c r="N92" t="s">
        <v>21</v>
      </c>
      <c r="P92" t="s">
        <v>0</v>
      </c>
      <c r="Q92" t="s">
        <v>21</v>
      </c>
      <c r="R92" t="s">
        <v>21</v>
      </c>
      <c r="S92" t="s">
        <v>21</v>
      </c>
      <c r="U92" t="s">
        <v>0</v>
      </c>
      <c r="V92" t="s">
        <v>21</v>
      </c>
      <c r="W92" t="s">
        <v>21</v>
      </c>
      <c r="X92" t="s">
        <v>21</v>
      </c>
      <c r="Z92" t="s">
        <v>0</v>
      </c>
      <c r="AA92" t="s">
        <v>21</v>
      </c>
      <c r="AB92" t="s">
        <v>21</v>
      </c>
      <c r="AC92" t="s">
        <v>21</v>
      </c>
      <c r="AE92" t="s">
        <v>0</v>
      </c>
      <c r="AF92" t="s">
        <v>21</v>
      </c>
      <c r="AG92" t="s">
        <v>21</v>
      </c>
      <c r="AH92" t="s">
        <v>21</v>
      </c>
      <c r="AJ92" t="s">
        <v>0</v>
      </c>
      <c r="AK92" t="s">
        <v>21</v>
      </c>
      <c r="AL92" t="s">
        <v>21</v>
      </c>
      <c r="AM92" t="s">
        <v>21</v>
      </c>
      <c r="AO92" t="s">
        <v>0</v>
      </c>
      <c r="AP92" t="s">
        <v>21</v>
      </c>
      <c r="AQ92" t="s">
        <v>21</v>
      </c>
      <c r="AR92" t="s">
        <v>21</v>
      </c>
      <c r="AT92" t="s">
        <v>0</v>
      </c>
      <c r="AU92" t="s">
        <v>21</v>
      </c>
      <c r="AV92" t="s">
        <v>21</v>
      </c>
      <c r="AW92" t="s">
        <v>21</v>
      </c>
      <c r="AY92" t="s">
        <v>0</v>
      </c>
      <c r="AZ92" t="s">
        <v>21</v>
      </c>
      <c r="BA92" t="s">
        <v>21</v>
      </c>
      <c r="BB92" t="s">
        <v>21</v>
      </c>
      <c r="BD92" t="s">
        <v>0</v>
      </c>
      <c r="BE92" t="s">
        <v>21</v>
      </c>
      <c r="BF92" t="s">
        <v>21</v>
      </c>
      <c r="BG92" t="s">
        <v>21</v>
      </c>
      <c r="BI92" t="s">
        <v>0</v>
      </c>
      <c r="BJ92" t="s">
        <v>21</v>
      </c>
      <c r="BK92" t="s">
        <v>21</v>
      </c>
      <c r="BL92" t="s">
        <v>21</v>
      </c>
    </row>
    <row r="93" spans="1:64" x14ac:dyDescent="0.2">
      <c r="A93" t="s">
        <v>2</v>
      </c>
      <c r="B93">
        <v>1.7000000000000001E-2</v>
      </c>
      <c r="C93">
        <v>1.4E-2</v>
      </c>
      <c r="D93">
        <v>1.0999999999999999E-2</v>
      </c>
      <c r="F93" t="s">
        <v>2</v>
      </c>
      <c r="G93">
        <v>1.7000000000000001E-2</v>
      </c>
      <c r="H93">
        <v>8.9999999999999993E-3</v>
      </c>
      <c r="I93">
        <v>1.4E-2</v>
      </c>
      <c r="K93" t="s">
        <v>2</v>
      </c>
      <c r="L93">
        <v>1.6E-2</v>
      </c>
      <c r="M93">
        <v>1.2999999999999999E-2</v>
      </c>
      <c r="N93">
        <v>1.2999999999999999E-2</v>
      </c>
      <c r="P93" t="s">
        <v>2</v>
      </c>
      <c r="Q93">
        <v>1.7999999999999999E-2</v>
      </c>
      <c r="R93">
        <v>0.01</v>
      </c>
      <c r="S93">
        <v>0.01</v>
      </c>
      <c r="U93" t="s">
        <v>2</v>
      </c>
      <c r="V93">
        <v>1.7000000000000001E-2</v>
      </c>
      <c r="W93">
        <v>1.2999999999999999E-2</v>
      </c>
      <c r="X93">
        <v>1.2999999999999999E-2</v>
      </c>
      <c r="Z93" t="s">
        <v>2</v>
      </c>
      <c r="AA93">
        <v>1.7999999999999999E-2</v>
      </c>
      <c r="AB93">
        <v>1.4E-2</v>
      </c>
      <c r="AC93">
        <v>1.2999999999999999E-2</v>
      </c>
      <c r="AE93" t="s">
        <v>2</v>
      </c>
      <c r="AF93">
        <v>1.7999999999999999E-2</v>
      </c>
      <c r="AG93">
        <v>1.2E-2</v>
      </c>
      <c r="AH93">
        <v>1.2E-2</v>
      </c>
      <c r="AJ93" t="s">
        <v>2</v>
      </c>
      <c r="AK93">
        <v>1.6E-2</v>
      </c>
      <c r="AL93">
        <v>8.9999999999999993E-3</v>
      </c>
      <c r="AM93">
        <v>1.0999999999999999E-2</v>
      </c>
      <c r="AO93" t="s">
        <v>2</v>
      </c>
      <c r="AP93">
        <v>1.9E-2</v>
      </c>
      <c r="AQ93">
        <v>1.4E-2</v>
      </c>
      <c r="AR93">
        <v>1.2E-2</v>
      </c>
      <c r="AT93" t="s">
        <v>2</v>
      </c>
      <c r="AU93">
        <v>1.7999999999999999E-2</v>
      </c>
      <c r="AV93">
        <v>1.4E-2</v>
      </c>
      <c r="AW93">
        <v>8.9999999999999993E-3</v>
      </c>
      <c r="AY93" t="s">
        <v>2</v>
      </c>
      <c r="AZ93">
        <v>1.7999999999999999E-2</v>
      </c>
      <c r="BA93">
        <v>1.6E-2</v>
      </c>
      <c r="BB93">
        <v>1.2E-2</v>
      </c>
      <c r="BD93" t="s">
        <v>2</v>
      </c>
      <c r="BE93">
        <v>1.7999999999999999E-2</v>
      </c>
      <c r="BF93">
        <v>1.4999999999999999E-2</v>
      </c>
      <c r="BG93">
        <v>1.2E-2</v>
      </c>
      <c r="BI93" t="s">
        <v>2</v>
      </c>
      <c r="BJ93">
        <v>1.6E-2</v>
      </c>
      <c r="BK93">
        <v>1.0999999999999999E-2</v>
      </c>
      <c r="BL93">
        <v>1.2E-2</v>
      </c>
    </row>
    <row r="94" spans="1:64" x14ac:dyDescent="0.2">
      <c r="A94" t="s">
        <v>3</v>
      </c>
      <c r="B94">
        <v>1.40000004321336E-2</v>
      </c>
      <c r="C94">
        <v>1.30000002682209E-2</v>
      </c>
      <c r="D94">
        <v>9.9999997764825804E-3</v>
      </c>
      <c r="F94" t="s">
        <v>3</v>
      </c>
      <c r="G94">
        <v>1.40000004321336E-2</v>
      </c>
      <c r="H94">
        <v>8.0000003799796104E-3</v>
      </c>
      <c r="I94">
        <v>1.30000002682209E-2</v>
      </c>
      <c r="K94" t="s">
        <v>3</v>
      </c>
      <c r="L94">
        <v>1.30000002682209E-2</v>
      </c>
      <c r="M94">
        <v>1.09999999403953E-2</v>
      </c>
      <c r="N94">
        <v>1.2000000104308101E-2</v>
      </c>
      <c r="P94" t="s">
        <v>3</v>
      </c>
      <c r="Q94">
        <v>1.49999996647238E-2</v>
      </c>
      <c r="R94">
        <v>8.9999996125698003E-3</v>
      </c>
      <c r="S94">
        <v>8.9999996125698003E-3</v>
      </c>
      <c r="U94" t="s">
        <v>3</v>
      </c>
      <c r="V94">
        <v>1.40000004321336E-2</v>
      </c>
      <c r="W94">
        <v>1.09999999403953E-2</v>
      </c>
      <c r="X94">
        <v>1.2000000104308101E-2</v>
      </c>
      <c r="Z94" t="s">
        <v>3</v>
      </c>
      <c r="AA94">
        <v>1.49999996647238E-2</v>
      </c>
      <c r="AB94">
        <v>1.30000002682209E-2</v>
      </c>
      <c r="AC94">
        <v>1.2000000104308101E-2</v>
      </c>
      <c r="AE94" t="s">
        <v>3</v>
      </c>
      <c r="AF94">
        <v>1.40000004321336E-2</v>
      </c>
      <c r="AG94">
        <v>1.09999999403953E-2</v>
      </c>
      <c r="AH94">
        <v>1.09999999403953E-2</v>
      </c>
      <c r="AJ94" t="s">
        <v>3</v>
      </c>
      <c r="AK94">
        <v>1.30000002682209E-2</v>
      </c>
      <c r="AL94">
        <v>8.0000003799796104E-3</v>
      </c>
      <c r="AM94">
        <v>1.09999999403953E-2</v>
      </c>
      <c r="AO94" t="s">
        <v>3</v>
      </c>
      <c r="AP94">
        <v>1.60000007599592E-2</v>
      </c>
      <c r="AQ94">
        <v>1.30000002682209E-2</v>
      </c>
      <c r="AR94">
        <v>1.09999999403953E-2</v>
      </c>
      <c r="AT94" t="s">
        <v>3</v>
      </c>
      <c r="AU94">
        <v>1.49999996647238E-2</v>
      </c>
      <c r="AV94">
        <v>1.30000002682209E-2</v>
      </c>
      <c r="AW94">
        <v>8.0000003799796104E-3</v>
      </c>
      <c r="AY94" t="s">
        <v>3</v>
      </c>
      <c r="AZ94">
        <v>1.49999996647238E-2</v>
      </c>
      <c r="BA94">
        <v>1.40000004321336E-2</v>
      </c>
      <c r="BB94">
        <v>1.09999999403953E-2</v>
      </c>
      <c r="BD94" t="s">
        <v>3</v>
      </c>
      <c r="BE94">
        <v>1.49999996647238E-2</v>
      </c>
      <c r="BF94">
        <v>1.30000002682209E-2</v>
      </c>
      <c r="BG94">
        <v>1.09999999403953E-2</v>
      </c>
      <c r="BI94" t="s">
        <v>3</v>
      </c>
      <c r="BJ94">
        <v>1.30000002682209E-2</v>
      </c>
      <c r="BK94">
        <v>8.9999996125698003E-3</v>
      </c>
      <c r="BL94">
        <v>1.09999999403953E-2</v>
      </c>
    </row>
    <row r="95" spans="1:64" x14ac:dyDescent="0.2">
      <c r="A95" t="s">
        <v>4</v>
      </c>
      <c r="B95">
        <v>1.40000004321336E-2</v>
      </c>
      <c r="C95">
        <v>1.30000002682209E-2</v>
      </c>
      <c r="D95">
        <v>9.9999997764825804E-3</v>
      </c>
      <c r="F95" t="s">
        <v>4</v>
      </c>
      <c r="G95">
        <v>1.40000004321336E-2</v>
      </c>
      <c r="H95">
        <v>8.0000003799796104E-3</v>
      </c>
      <c r="I95">
        <v>1.30000002682209E-2</v>
      </c>
      <c r="K95" t="s">
        <v>4</v>
      </c>
      <c r="L95">
        <v>1.30000002682209E-2</v>
      </c>
      <c r="M95">
        <v>1.09999999403953E-2</v>
      </c>
      <c r="N95">
        <v>1.2000000104308101E-2</v>
      </c>
      <c r="P95" t="s">
        <v>4</v>
      </c>
      <c r="Q95">
        <v>1.49999996647238E-2</v>
      </c>
      <c r="R95">
        <v>8.9999996125698003E-3</v>
      </c>
      <c r="S95">
        <v>8.9999996125698003E-3</v>
      </c>
      <c r="U95" t="s">
        <v>4</v>
      </c>
      <c r="V95">
        <v>1.40000004321336E-2</v>
      </c>
      <c r="W95">
        <v>1.09999999403953E-2</v>
      </c>
      <c r="X95">
        <v>1.2000000104308101E-2</v>
      </c>
      <c r="Z95" t="s">
        <v>4</v>
      </c>
      <c r="AA95">
        <v>1.49999996647238E-2</v>
      </c>
      <c r="AB95">
        <v>1.30000002682209E-2</v>
      </c>
      <c r="AC95">
        <v>1.2000000104308101E-2</v>
      </c>
      <c r="AE95" t="s">
        <v>4</v>
      </c>
      <c r="AF95">
        <v>1.49999996647238E-2</v>
      </c>
      <c r="AG95">
        <v>1.09999999403953E-2</v>
      </c>
      <c r="AH95">
        <v>1.09999999403953E-2</v>
      </c>
      <c r="AJ95" t="s">
        <v>4</v>
      </c>
      <c r="AK95">
        <v>1.30000002682209E-2</v>
      </c>
      <c r="AL95">
        <v>8.0000003799796104E-3</v>
      </c>
      <c r="AM95">
        <v>1.09999999403953E-2</v>
      </c>
      <c r="AO95" t="s">
        <v>4</v>
      </c>
      <c r="AP95">
        <v>1.60000007599592E-2</v>
      </c>
      <c r="AQ95">
        <v>1.30000002682209E-2</v>
      </c>
      <c r="AR95">
        <v>1.09999999403953E-2</v>
      </c>
      <c r="AT95" t="s">
        <v>4</v>
      </c>
      <c r="AU95">
        <v>1.49999996647238E-2</v>
      </c>
      <c r="AV95">
        <v>1.30000002682209E-2</v>
      </c>
      <c r="AW95">
        <v>8.0000003799796104E-3</v>
      </c>
      <c r="AY95" t="s">
        <v>4</v>
      </c>
      <c r="AZ95">
        <v>1.49999996647238E-2</v>
      </c>
      <c r="BA95">
        <v>1.40000004321336E-2</v>
      </c>
      <c r="BB95">
        <v>1.09999999403953E-2</v>
      </c>
      <c r="BD95" t="s">
        <v>4</v>
      </c>
      <c r="BE95">
        <v>1.49999996647238E-2</v>
      </c>
      <c r="BF95">
        <v>1.40000004321336E-2</v>
      </c>
      <c r="BG95">
        <v>1.09999999403953E-2</v>
      </c>
      <c r="BI95" t="s">
        <v>4</v>
      </c>
      <c r="BJ95">
        <v>1.30000002682209E-2</v>
      </c>
      <c r="BK95">
        <v>9.9999997764825804E-3</v>
      </c>
      <c r="BL95">
        <v>1.09999999403953E-2</v>
      </c>
    </row>
    <row r="96" spans="1:64" x14ac:dyDescent="0.2">
      <c r="A96" t="s">
        <v>5</v>
      </c>
      <c r="B96">
        <v>0.95207791459039004</v>
      </c>
      <c r="C96">
        <v>0.95418529536499097</v>
      </c>
      <c r="D96">
        <v>0.95460798869200403</v>
      </c>
      <c r="F96" t="s">
        <v>5</v>
      </c>
      <c r="G96">
        <v>0.95186952382105805</v>
      </c>
      <c r="H96">
        <v>0.95434083723164398</v>
      </c>
      <c r="I96">
        <v>0.954571728879683</v>
      </c>
      <c r="K96" t="s">
        <v>5</v>
      </c>
      <c r="L96">
        <v>0.95221238688966903</v>
      </c>
      <c r="M96">
        <v>0.95426944997108099</v>
      </c>
      <c r="N96">
        <v>0.95460625056742299</v>
      </c>
      <c r="P96" t="s">
        <v>5</v>
      </c>
      <c r="Q96">
        <v>0.95206865808378205</v>
      </c>
      <c r="R96">
        <v>0.95429611779057699</v>
      </c>
      <c r="S96">
        <v>0.95461389970067101</v>
      </c>
      <c r="U96" t="s">
        <v>5</v>
      </c>
      <c r="V96">
        <v>0.95198768179499504</v>
      </c>
      <c r="W96">
        <v>0.95426902421433202</v>
      </c>
      <c r="X96">
        <v>0.95461010072903696</v>
      </c>
      <c r="Z96" t="s">
        <v>5</v>
      </c>
      <c r="AA96">
        <v>0.95209108536770204</v>
      </c>
      <c r="AB96">
        <v>0.95416699755093604</v>
      </c>
      <c r="AC96">
        <v>0.95460488298036905</v>
      </c>
      <c r="AE96" t="s">
        <v>5</v>
      </c>
      <c r="AF96">
        <v>0.95183162019254297</v>
      </c>
      <c r="AG96">
        <v>0.95423411521673995</v>
      </c>
      <c r="AH96">
        <v>0.95459237067477098</v>
      </c>
      <c r="AJ96" t="s">
        <v>5</v>
      </c>
      <c r="AK96">
        <v>0.952192168361783</v>
      </c>
      <c r="AL96">
        <v>0.95434317320031303</v>
      </c>
      <c r="AM96">
        <v>0.95462403319753597</v>
      </c>
      <c r="AO96" t="s">
        <v>5</v>
      </c>
      <c r="AP96">
        <v>0.95185323786312204</v>
      </c>
      <c r="AQ96">
        <v>0.95418130372827303</v>
      </c>
      <c r="AR96">
        <v>0.95459151536819298</v>
      </c>
      <c r="AT96" t="s">
        <v>5</v>
      </c>
      <c r="AU96">
        <v>0.95198062162099395</v>
      </c>
      <c r="AV96">
        <v>0.954240744996813</v>
      </c>
      <c r="AW96">
        <v>0.95463231295755502</v>
      </c>
      <c r="AY96" t="s">
        <v>5</v>
      </c>
      <c r="AZ96">
        <v>0.95228354510466695</v>
      </c>
      <c r="BA96">
        <v>0.95416473434645199</v>
      </c>
      <c r="BB96">
        <v>0.95460961628798602</v>
      </c>
      <c r="BD96" t="s">
        <v>5</v>
      </c>
      <c r="BE96">
        <v>0.95164341811514996</v>
      </c>
      <c r="BF96">
        <v>0.95421851877066599</v>
      </c>
      <c r="BG96">
        <v>0.95459734843230204</v>
      </c>
      <c r="BI96" t="s">
        <v>5</v>
      </c>
      <c r="BJ96">
        <v>0.95216570174495796</v>
      </c>
      <c r="BK96">
        <v>0.95425971797347597</v>
      </c>
      <c r="BL96">
        <v>0.95458779011891604</v>
      </c>
    </row>
    <row r="97" spans="1:64" x14ac:dyDescent="0.2">
      <c r="A97" t="s">
        <v>6</v>
      </c>
      <c r="B97">
        <v>5.76</v>
      </c>
      <c r="C97">
        <v>6.9279999999999999</v>
      </c>
      <c r="D97">
        <v>4.8479999999999999</v>
      </c>
      <c r="F97" t="s">
        <v>6</v>
      </c>
      <c r="G97">
        <v>8.0220000000000002</v>
      </c>
      <c r="H97">
        <v>5.8979999999999997</v>
      </c>
      <c r="I97">
        <v>6.1509999999999998</v>
      </c>
      <c r="K97" t="s">
        <v>6</v>
      </c>
      <c r="L97">
        <v>6.7629999999999999</v>
      </c>
      <c r="M97">
        <v>6.702</v>
      </c>
      <c r="N97">
        <v>24.155000000000001</v>
      </c>
      <c r="P97" t="s">
        <v>6</v>
      </c>
      <c r="Q97">
        <v>7.9139999999999997</v>
      </c>
      <c r="R97">
        <v>8.0739999999999998</v>
      </c>
      <c r="S97">
        <v>7.1470000000000002</v>
      </c>
      <c r="U97" t="s">
        <v>6</v>
      </c>
      <c r="V97">
        <v>8.69</v>
      </c>
      <c r="W97">
        <v>29.251000000000001</v>
      </c>
      <c r="X97">
        <v>8.5429999999999993</v>
      </c>
      <c r="Z97" t="s">
        <v>6</v>
      </c>
      <c r="AA97">
        <v>10.706</v>
      </c>
      <c r="AB97">
        <v>8.8670000000000009</v>
      </c>
      <c r="AC97">
        <v>8.4719999999999995</v>
      </c>
      <c r="AE97" t="s">
        <v>6</v>
      </c>
      <c r="AF97">
        <v>10.65</v>
      </c>
      <c r="AG97">
        <v>9.1920000000000002</v>
      </c>
      <c r="AH97">
        <v>11.055999999999999</v>
      </c>
      <c r="AJ97" t="s">
        <v>6</v>
      </c>
      <c r="AK97">
        <v>10.231999999999999</v>
      </c>
      <c r="AL97">
        <v>12.932</v>
      </c>
      <c r="AM97">
        <v>11.427</v>
      </c>
      <c r="AO97" t="s">
        <v>6</v>
      </c>
      <c r="AP97">
        <v>11.959</v>
      </c>
      <c r="AQ97">
        <v>13.521000000000001</v>
      </c>
      <c r="AR97">
        <v>12.394</v>
      </c>
      <c r="AT97" t="s">
        <v>6</v>
      </c>
      <c r="AU97">
        <v>12.834</v>
      </c>
      <c r="AV97">
        <v>14.053000000000001</v>
      </c>
      <c r="AW97">
        <v>12.6</v>
      </c>
      <c r="AY97" t="s">
        <v>6</v>
      </c>
      <c r="AZ97">
        <v>5.6159999999999997</v>
      </c>
      <c r="BA97">
        <v>5.0199999999999996</v>
      </c>
      <c r="BB97">
        <v>5.12</v>
      </c>
      <c r="BD97" t="s">
        <v>6</v>
      </c>
      <c r="BE97">
        <v>6.2460000000000004</v>
      </c>
      <c r="BF97">
        <v>5.1959999999999997</v>
      </c>
      <c r="BG97">
        <v>4.9960000000000004</v>
      </c>
      <c r="BI97" t="s">
        <v>6</v>
      </c>
      <c r="BJ97">
        <v>5.9809999999999999</v>
      </c>
      <c r="BK97">
        <v>6.1269999999999998</v>
      </c>
      <c r="BL97">
        <v>6.4290000000000003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4141-468A-324A-BB29-F408DF4C4EAB}">
  <dimension ref="A1:T120"/>
  <sheetViews>
    <sheetView zoomScale="130" zoomScaleNormal="130" workbookViewId="0">
      <selection activeCell="C37" sqref="C37"/>
    </sheetView>
  </sheetViews>
  <sheetFormatPr baseColWidth="10" defaultRowHeight="16" x14ac:dyDescent="0.2"/>
  <sheetData>
    <row r="1" spans="1:20" x14ac:dyDescent="0.2">
      <c r="A1" s="9" t="s">
        <v>35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10">
        <v>13</v>
      </c>
      <c r="O1" s="8" t="s">
        <v>37</v>
      </c>
      <c r="P1" s="7" t="s">
        <v>36</v>
      </c>
      <c r="Q1" s="6" t="s">
        <v>38</v>
      </c>
      <c r="R1" s="6" t="s">
        <v>39</v>
      </c>
      <c r="T1" t="s">
        <v>40</v>
      </c>
    </row>
    <row r="2" spans="1:20" x14ac:dyDescent="0.2">
      <c r="A2" t="s">
        <v>0</v>
      </c>
      <c r="B2" t="s">
        <v>1</v>
      </c>
      <c r="O2" s="3"/>
      <c r="P2" s="2"/>
      <c r="Q2" s="5" t="s">
        <v>41</v>
      </c>
      <c r="T2">
        <f>TINV(0.05,$N$1-1)</f>
        <v>2.1788128296672284</v>
      </c>
    </row>
    <row r="3" spans="1:20" x14ac:dyDescent="0.2">
      <c r="A3" t="s">
        <v>2</v>
      </c>
      <c r="B3">
        <f>ROUND(AVERAGE('BI-GRU'!B3:D3),4)</f>
        <v>9.2700000000000005E-2</v>
      </c>
      <c r="C3">
        <f>ROUND(AVERAGE('BI-GRU'!G3:I3),4)</f>
        <v>0.106</v>
      </c>
      <c r="D3">
        <f>ROUND(AVERAGE('BI-GRU'!L3:N3),4)</f>
        <v>9.8299999999999998E-2</v>
      </c>
      <c r="E3">
        <f>ROUND(AVERAGE('BI-GRU'!Q3:S3),4)</f>
        <v>9.7699999999999995E-2</v>
      </c>
      <c r="F3">
        <f>ROUND(AVERAGE('BI-GRU'!V3:X3),4)</f>
        <v>9.1300000000000006E-2</v>
      </c>
      <c r="G3">
        <f>ROUND(AVERAGE('BI-GRU'!AA3:AC3),4)</f>
        <v>9.9699999999999997E-2</v>
      </c>
      <c r="H3">
        <f>ROUND(AVERAGE('BI-GRU'!AF3:AH3),4)</f>
        <v>0.1013</v>
      </c>
      <c r="I3">
        <f>ROUND(AVERAGE('BI-GRU'!AK3:AM3),4)</f>
        <v>9.4E-2</v>
      </c>
      <c r="J3">
        <f>ROUND(AVERAGE('BI-GRU'!AP3:AR3),4)</f>
        <v>9.2700000000000005E-2</v>
      </c>
      <c r="K3">
        <f>ROUND(AVERAGE('BI-GRU'!AU3:AW3),4)</f>
        <v>9.7000000000000003E-2</v>
      </c>
      <c r="L3">
        <f>ROUND(AVERAGE('BI-GRU'!AZ3:BB3),4)</f>
        <v>9.8000000000000004E-2</v>
      </c>
      <c r="M3">
        <f>ROUND(AVERAGE('BI-GRU'!BE3:BG3),4)</f>
        <v>9.1999999999999998E-2</v>
      </c>
      <c r="N3">
        <f>ROUND(AVERAGE('BI-GRU'!BJ3:BL3),4)</f>
        <v>9.1300000000000006E-2</v>
      </c>
      <c r="O3" s="3">
        <f>ROUND(_xlfn.STDEV.P(B3:N3),4)</f>
        <v>4.3E-3</v>
      </c>
      <c r="P3" s="2">
        <f t="shared" ref="P3:P34" si="0">ROUND(AVERAGE(B3:N3),4)</f>
        <v>9.6299999999999997E-2</v>
      </c>
      <c r="Q3" s="4">
        <f>P3-$T$2*O3/SQRT($N$1)</f>
        <v>9.3701536006067912E-2</v>
      </c>
      <c r="R3" s="4">
        <f t="shared" ref="R3:R34" si="1">P3+$T$2*O3/SQRT($N$1)</f>
        <v>9.8898463993932081E-2</v>
      </c>
    </row>
    <row r="4" spans="1:20" x14ac:dyDescent="0.2">
      <c r="A4" t="s">
        <v>3</v>
      </c>
      <c r="B4">
        <f>ROUND(AVERAGE('BI-GRU'!B4:D4),4)</f>
        <v>6.4299999999999996E-2</v>
      </c>
      <c r="C4">
        <f>ROUND(AVERAGE('BI-GRU'!G4:I4),4)</f>
        <v>7.9699999999999993E-2</v>
      </c>
      <c r="D4">
        <f>ROUND(AVERAGE('BI-GRU'!L4:N4),4)</f>
        <v>7.0000000000000007E-2</v>
      </c>
      <c r="E4">
        <f>ROUND(AVERAGE('BI-GRU'!Q4:S4),4)</f>
        <v>6.9699999999999998E-2</v>
      </c>
      <c r="F4">
        <f>ROUND(AVERAGE('BI-GRU'!V4:X4),4)</f>
        <v>6.2700000000000006E-2</v>
      </c>
      <c r="G4">
        <f>ROUND(AVERAGE('BI-GRU'!AA4:AC4),4)</f>
        <v>7.0999999999999994E-2</v>
      </c>
      <c r="H4">
        <f>ROUND(AVERAGE('BI-GRU'!AF4:AH4),4)</f>
        <v>7.3300000000000004E-2</v>
      </c>
      <c r="I4">
        <f>ROUND(AVERAGE('BI-GRU'!AK4:AM4),4)</f>
        <v>6.5299999999999997E-2</v>
      </c>
      <c r="J4">
        <f>ROUND(AVERAGE('BI-GRU'!AP4:AR4),4)</f>
        <v>6.4000000000000001E-2</v>
      </c>
      <c r="K4">
        <f>ROUND(AVERAGE('BI-GRU'!AU4:AW4),4)</f>
        <v>6.9000000000000006E-2</v>
      </c>
      <c r="L4">
        <f>ROUND(AVERAGE('BI-GRU'!AZ4:BB4),4)</f>
        <v>6.93E-2</v>
      </c>
      <c r="M4">
        <f>ROUND(AVERAGE('BI-GRU'!BE4:BG4),4)</f>
        <v>6.3700000000000007E-2</v>
      </c>
      <c r="N4">
        <f>ROUND(AVERAGE('BI-GRU'!BJ4:BL4),4)</f>
        <v>6.2300000000000001E-2</v>
      </c>
      <c r="O4" s="3">
        <f t="shared" ref="O4:O67" si="2">ROUND(_xlfn.STDEV.P(B4:N4),4)</f>
        <v>4.7999999999999996E-3</v>
      </c>
      <c r="P4" s="2">
        <f t="shared" si="0"/>
        <v>6.8000000000000005E-2</v>
      </c>
      <c r="Q4" s="4">
        <f t="shared" ref="Q4:Q34" si="3">P4-$T$2*O4/SQRT($N$1)</f>
        <v>6.5099389030029306E-2</v>
      </c>
      <c r="R4" s="4">
        <f t="shared" si="1"/>
        <v>7.0900610969970704E-2</v>
      </c>
    </row>
    <row r="5" spans="1:20" x14ac:dyDescent="0.2">
      <c r="A5" t="s">
        <v>4</v>
      </c>
      <c r="B5">
        <f>ROUND(AVERAGE('BI-GRU'!B5:D5),4)</f>
        <v>1.8137000000000001</v>
      </c>
      <c r="C5">
        <f>ROUND(AVERAGE('BI-GRU'!G5:I5),4)</f>
        <v>2.2490000000000001</v>
      </c>
      <c r="D5">
        <f>ROUND(AVERAGE('BI-GRU'!L5:N5),4)</f>
        <v>1.97</v>
      </c>
      <c r="E5">
        <f>ROUND(AVERAGE('BI-GRU'!Q5:S5),4)</f>
        <v>1.9766999999999999</v>
      </c>
      <c r="F5">
        <f>ROUND(AVERAGE('BI-GRU'!V5:X5),4)</f>
        <v>1.7749999999999999</v>
      </c>
      <c r="G5">
        <f>ROUND(AVERAGE('BI-GRU'!AA5:AC5),4)</f>
        <v>2.0183</v>
      </c>
      <c r="H5">
        <f>ROUND(AVERAGE('BI-GRU'!AF5:AH5),4)</f>
        <v>2.0792999999999999</v>
      </c>
      <c r="I5">
        <f>ROUND(AVERAGE('BI-GRU'!AK5:AM5),4)</f>
        <v>1.8476999999999999</v>
      </c>
      <c r="J5">
        <f>ROUND(AVERAGE('BI-GRU'!AP5:AR5),4)</f>
        <v>1.7983</v>
      </c>
      <c r="K5">
        <f>ROUND(AVERAGE('BI-GRU'!AU5:AW5),4)</f>
        <v>1.9633</v>
      </c>
      <c r="L5">
        <f>ROUND(AVERAGE('BI-GRU'!AZ5:BB5),4)</f>
        <v>1.9562999999999999</v>
      </c>
      <c r="M5">
        <f>ROUND(AVERAGE('BI-GRU'!BE5:BG5),4)</f>
        <v>1.7992999999999999</v>
      </c>
      <c r="N5">
        <f>ROUND(AVERAGE('BI-GRU'!BJ5:BL5),4)</f>
        <v>1.7597</v>
      </c>
      <c r="O5" s="3">
        <f t="shared" si="2"/>
        <v>0.13719999999999999</v>
      </c>
      <c r="P5" s="2">
        <f t="shared" si="0"/>
        <v>1.9236</v>
      </c>
      <c r="Q5" s="4">
        <f t="shared" si="3"/>
        <v>1.8406908697750042</v>
      </c>
      <c r="R5" s="4">
        <f t="shared" si="1"/>
        <v>2.006509130224996</v>
      </c>
    </row>
    <row r="6" spans="1:20" x14ac:dyDescent="0.2">
      <c r="A6" t="s">
        <v>5</v>
      </c>
      <c r="B6">
        <f>ROUND(AVERAGE('BI-GRU'!B6:D6),4)</f>
        <v>0.79900000000000004</v>
      </c>
      <c r="C6">
        <f>ROUND(AVERAGE('BI-GRU'!G6:I6),4)</f>
        <v>0.79849999999999999</v>
      </c>
      <c r="D6">
        <f>ROUND(AVERAGE('BI-GRU'!L6:N6),4)</f>
        <v>0.79890000000000005</v>
      </c>
      <c r="E6">
        <f>ROUND(AVERAGE('BI-GRU'!Q6:S6),4)</f>
        <v>0.79849999999999999</v>
      </c>
      <c r="F6">
        <f>ROUND(AVERAGE('BI-GRU'!V6:X6),4)</f>
        <v>0.79930000000000001</v>
      </c>
      <c r="G6">
        <f>ROUND(AVERAGE('BI-GRU'!AA6:AC6),4)</f>
        <v>0.79800000000000004</v>
      </c>
      <c r="H6">
        <f>ROUND(AVERAGE('BI-GRU'!AF6:AH6),4)</f>
        <v>0.79969999999999997</v>
      </c>
      <c r="I6">
        <f>ROUND(AVERAGE('BI-GRU'!AK6:AM6),4)</f>
        <v>0.79969999999999997</v>
      </c>
      <c r="J6">
        <f>ROUND(AVERAGE('BI-GRU'!AP6:AR6),4)</f>
        <v>0.79849999999999999</v>
      </c>
      <c r="K6">
        <f>ROUND(AVERAGE('BI-GRU'!AU6:AW6),4)</f>
        <v>0.79830000000000001</v>
      </c>
      <c r="L6">
        <f>ROUND(AVERAGE('BI-GRU'!AZ6:BB6),4)</f>
        <v>0.79920000000000002</v>
      </c>
      <c r="M6">
        <f>ROUND(AVERAGE('BI-GRU'!BE6:BG6),4)</f>
        <v>0.79790000000000005</v>
      </c>
      <c r="N6">
        <f>ROUND(AVERAGE('BI-GRU'!BJ6:BL6),4)</f>
        <v>0.7994</v>
      </c>
      <c r="O6" s="3">
        <f t="shared" si="2"/>
        <v>5.9999999999999995E-4</v>
      </c>
      <c r="P6" s="2">
        <f t="shared" si="0"/>
        <v>0.79879999999999995</v>
      </c>
      <c r="Q6" s="4">
        <f t="shared" si="3"/>
        <v>0.79843742362875358</v>
      </c>
      <c r="R6" s="4">
        <f t="shared" si="1"/>
        <v>0.79916257637124632</v>
      </c>
    </row>
    <row r="7" spans="1:20" x14ac:dyDescent="0.2">
      <c r="A7" t="s">
        <v>6</v>
      </c>
      <c r="B7">
        <f>ROUND(AVERAGE('BI-GRU'!B7:D7),4)</f>
        <v>5.0492999999999997</v>
      </c>
      <c r="C7">
        <f>ROUND(AVERAGE('BI-GRU'!G7:I7),4)</f>
        <v>9.7103000000000002</v>
      </c>
      <c r="D7">
        <f>ROUND(AVERAGE('BI-GRU'!L7:N7),4)</f>
        <v>5.7596999999999996</v>
      </c>
      <c r="E7">
        <f>ROUND(AVERAGE('BI-GRU'!Q7:S7),4)</f>
        <v>7.3532999999999999</v>
      </c>
      <c r="F7">
        <f>ROUND(AVERAGE('BI-GRU'!V7:X7),4)</f>
        <v>7.2613000000000003</v>
      </c>
      <c r="G7">
        <f>ROUND(AVERAGE('BI-GRU'!AA7:AC7),4)</f>
        <v>8.2863000000000007</v>
      </c>
      <c r="H7">
        <f>ROUND(AVERAGE('BI-GRU'!AF7:AH7),4)</f>
        <v>17.346</v>
      </c>
      <c r="I7">
        <f>ROUND(AVERAGE('BI-GRU'!AK7:AM7),4)</f>
        <v>9.8610000000000007</v>
      </c>
      <c r="J7">
        <f>ROUND(AVERAGE('BI-GRU'!AP7:AR7),4)</f>
        <v>10.041</v>
      </c>
      <c r="K7">
        <f>ROUND(AVERAGE('BI-GRU'!AU7:AW7),4)</f>
        <v>11.044</v>
      </c>
      <c r="L7">
        <f>ROUND(AVERAGE('BI-GRU'!AZ7:BB7),4)</f>
        <v>5.2480000000000002</v>
      </c>
      <c r="M7">
        <f>ROUND(AVERAGE('BI-GRU'!BE7:BG7),4)</f>
        <v>5.1257000000000001</v>
      </c>
      <c r="N7">
        <f>ROUND(AVERAGE('BI-GRU'!BJ7:BL7),4)</f>
        <v>8.2293000000000003</v>
      </c>
      <c r="O7" s="3">
        <f t="shared" si="2"/>
        <v>3.2195999999999998</v>
      </c>
      <c r="P7" s="2">
        <f t="shared" si="0"/>
        <v>8.4857999999999993</v>
      </c>
      <c r="Q7" s="4">
        <f t="shared" si="3"/>
        <v>6.5402151918921527</v>
      </c>
      <c r="R7" s="4">
        <f t="shared" si="1"/>
        <v>10.431384808107847</v>
      </c>
    </row>
    <row r="8" spans="1:20" x14ac:dyDescent="0.2">
      <c r="A8" t="s">
        <v>0</v>
      </c>
      <c r="B8" t="s">
        <v>7</v>
      </c>
      <c r="O8" s="3" t="e">
        <f t="shared" si="2"/>
        <v>#DIV/0!</v>
      </c>
      <c r="P8" s="2" t="e">
        <f t="shared" si="0"/>
        <v>#DIV/0!</v>
      </c>
      <c r="Q8" s="4" t="e">
        <f t="shared" si="3"/>
        <v>#DIV/0!</v>
      </c>
      <c r="R8" s="4" t="e">
        <f t="shared" si="1"/>
        <v>#DIV/0!</v>
      </c>
    </row>
    <row r="9" spans="1:20" x14ac:dyDescent="0.2">
      <c r="A9" t="s">
        <v>2</v>
      </c>
      <c r="B9">
        <f>ROUND(AVERAGE('BI-GRU'!B9:D9),4)</f>
        <v>8.5999999999999993E-2</v>
      </c>
      <c r="C9">
        <f>ROUND(AVERAGE('BI-GRU'!G9:I9),4)</f>
        <v>0.1007</v>
      </c>
      <c r="D9">
        <f>ROUND(AVERAGE('BI-GRU'!L9:N9),4)</f>
        <v>0.10299999999999999</v>
      </c>
      <c r="E9">
        <f>ROUND(AVERAGE('BI-GRU'!Q9:S9),4)</f>
        <v>9.6699999999999994E-2</v>
      </c>
      <c r="F9">
        <f>ROUND(AVERAGE('BI-GRU'!V9:X9),4)</f>
        <v>9.9699999999999997E-2</v>
      </c>
      <c r="G9">
        <f>ROUND(AVERAGE('BI-GRU'!AA9:AC9),4)</f>
        <v>0.1023</v>
      </c>
      <c r="H9">
        <f>ROUND(AVERAGE('BI-GRU'!AF9:AH9),4)</f>
        <v>9.1300000000000006E-2</v>
      </c>
      <c r="I9">
        <f>ROUND(AVERAGE('BI-GRU'!AK9:AM9),4)</f>
        <v>9.7000000000000003E-2</v>
      </c>
      <c r="J9">
        <f>ROUND(AVERAGE('BI-GRU'!AP9:AR9),4)</f>
        <v>9.3299999999999994E-2</v>
      </c>
      <c r="K9">
        <f>ROUND(AVERAGE('BI-GRU'!AU9:AW9),4)</f>
        <v>9.3700000000000006E-2</v>
      </c>
      <c r="L9">
        <f>ROUND(AVERAGE('BI-GRU'!AZ9:BB9),4)</f>
        <v>9.8299999999999998E-2</v>
      </c>
      <c r="M9">
        <f>ROUND(AVERAGE('BI-GRU'!BE9:BG9),4)</f>
        <v>9.9699999999999997E-2</v>
      </c>
      <c r="N9">
        <f>ROUND(AVERAGE('BI-GRU'!BJ9:BL9),4)</f>
        <v>9.3299999999999994E-2</v>
      </c>
      <c r="O9" s="3">
        <f t="shared" si="2"/>
        <v>4.7000000000000002E-3</v>
      </c>
      <c r="P9" s="2">
        <f t="shared" si="0"/>
        <v>9.6500000000000002E-2</v>
      </c>
      <c r="Q9" s="4">
        <f t="shared" si="3"/>
        <v>9.3659818425237018E-2</v>
      </c>
      <c r="R9" s="4">
        <f t="shared" si="1"/>
        <v>9.9340181574762987E-2</v>
      </c>
    </row>
    <row r="10" spans="1:20" x14ac:dyDescent="0.2">
      <c r="A10" t="s">
        <v>3</v>
      </c>
      <c r="B10">
        <f>ROUND(AVERAGE('BI-GRU'!B10:D10),4)</f>
        <v>5.67E-2</v>
      </c>
      <c r="C10">
        <f>ROUND(AVERAGE('BI-GRU'!G10:I10),4)</f>
        <v>7.2300000000000003E-2</v>
      </c>
      <c r="D10">
        <f>ROUND(AVERAGE('BI-GRU'!L10:N10),4)</f>
        <v>7.5700000000000003E-2</v>
      </c>
      <c r="E10">
        <f>ROUND(AVERAGE('BI-GRU'!Q10:S10),4)</f>
        <v>6.9699999999999998E-2</v>
      </c>
      <c r="F10">
        <f>ROUND(AVERAGE('BI-GRU'!V10:X10),4)</f>
        <v>7.0699999999999999E-2</v>
      </c>
      <c r="G10">
        <f>ROUND(AVERAGE('BI-GRU'!AA10:AC10),4)</f>
        <v>7.4700000000000003E-2</v>
      </c>
      <c r="H10">
        <f>ROUND(AVERAGE('BI-GRU'!AF10:AH10),4)</f>
        <v>6.3E-2</v>
      </c>
      <c r="I10">
        <f>ROUND(AVERAGE('BI-GRU'!AK10:AM10),4)</f>
        <v>6.8000000000000005E-2</v>
      </c>
      <c r="J10">
        <f>ROUND(AVERAGE('BI-GRU'!AP10:AR10),4)</f>
        <v>6.5000000000000002E-2</v>
      </c>
      <c r="K10">
        <f>ROUND(AVERAGE('BI-GRU'!AU10:AW10),4)</f>
        <v>6.5299999999999997E-2</v>
      </c>
      <c r="L10">
        <f>ROUND(AVERAGE('BI-GRU'!AZ10:BB10),4)</f>
        <v>7.0699999999999999E-2</v>
      </c>
      <c r="M10">
        <f>ROUND(AVERAGE('BI-GRU'!BE10:BG10),4)</f>
        <v>7.1300000000000002E-2</v>
      </c>
      <c r="N10">
        <f>ROUND(AVERAGE('BI-GRU'!BJ10:BL10),4)</f>
        <v>6.4299999999999996E-2</v>
      </c>
      <c r="O10" s="3">
        <f t="shared" si="2"/>
        <v>5.1000000000000004E-3</v>
      </c>
      <c r="P10" s="2">
        <f t="shared" si="0"/>
        <v>6.83E-2</v>
      </c>
      <c r="Q10" s="4">
        <f t="shared" si="3"/>
        <v>6.5218100844406129E-2</v>
      </c>
      <c r="R10" s="4">
        <f t="shared" si="1"/>
        <v>7.138189915559387E-2</v>
      </c>
    </row>
    <row r="11" spans="1:20" x14ac:dyDescent="0.2">
      <c r="A11" t="s">
        <v>4</v>
      </c>
      <c r="B11">
        <f>ROUND(AVERAGE('BI-GRU'!B11:D11),4)</f>
        <v>1.248</v>
      </c>
      <c r="C11">
        <f>ROUND(AVERAGE('BI-GRU'!G11:I11),4)</f>
        <v>1.5857000000000001</v>
      </c>
      <c r="D11">
        <f>ROUND(AVERAGE('BI-GRU'!L11:N11),4)</f>
        <v>1.6527000000000001</v>
      </c>
      <c r="E11">
        <f>ROUND(AVERAGE('BI-GRU'!Q11:S11),4)</f>
        <v>1.5163</v>
      </c>
      <c r="F11">
        <f>ROUND(AVERAGE('BI-GRU'!V11:X11),4)</f>
        <v>1.5449999999999999</v>
      </c>
      <c r="G11">
        <f>ROUND(AVERAGE('BI-GRU'!AA11:AC11),4)</f>
        <v>1.6259999999999999</v>
      </c>
      <c r="H11">
        <f>ROUND(AVERAGE('BI-GRU'!AF11:AH11),4)</f>
        <v>1.383</v>
      </c>
      <c r="I11">
        <f>ROUND(AVERAGE('BI-GRU'!AK11:AM11),4)</f>
        <v>1.4850000000000001</v>
      </c>
      <c r="J11">
        <f>ROUND(AVERAGE('BI-GRU'!AP11:AR11),4)</f>
        <v>1.4213</v>
      </c>
      <c r="K11">
        <f>ROUND(AVERAGE('BI-GRU'!AU11:AW11),4)</f>
        <v>1.4262999999999999</v>
      </c>
      <c r="L11">
        <f>ROUND(AVERAGE('BI-GRU'!AZ11:BB11),4)</f>
        <v>1.5409999999999999</v>
      </c>
      <c r="M11">
        <f>ROUND(AVERAGE('BI-GRU'!BE11:BG11),4)</f>
        <v>1.5603</v>
      </c>
      <c r="N11">
        <f>ROUND(AVERAGE('BI-GRU'!BJ11:BL11),4)</f>
        <v>1.4173</v>
      </c>
      <c r="O11" s="3">
        <f t="shared" si="2"/>
        <v>0.1072</v>
      </c>
      <c r="P11" s="2">
        <f t="shared" si="0"/>
        <v>1.4928999999999999</v>
      </c>
      <c r="Q11" s="4">
        <f t="shared" si="3"/>
        <v>1.4281196883373208</v>
      </c>
      <c r="R11" s="4">
        <f t="shared" si="1"/>
        <v>1.557680311662679</v>
      </c>
    </row>
    <row r="12" spans="1:20" x14ac:dyDescent="0.2">
      <c r="A12" t="s">
        <v>5</v>
      </c>
      <c r="B12">
        <f>ROUND(AVERAGE('BI-GRU'!B12:D12),4)</f>
        <v>0.79990000000000006</v>
      </c>
      <c r="C12">
        <f>ROUND(AVERAGE('BI-GRU'!G12:I12),4)</f>
        <v>0.79820000000000002</v>
      </c>
      <c r="D12">
        <f>ROUND(AVERAGE('BI-GRU'!L12:N12),4)</f>
        <v>0.79920000000000002</v>
      </c>
      <c r="E12">
        <f>ROUND(AVERAGE('BI-GRU'!Q12:S12),4)</f>
        <v>0.79879999999999995</v>
      </c>
      <c r="F12">
        <f>ROUND(AVERAGE('BI-GRU'!V12:X12),4)</f>
        <v>0.7994</v>
      </c>
      <c r="G12">
        <f>ROUND(AVERAGE('BI-GRU'!AA12:AC12),4)</f>
        <v>0.79710000000000003</v>
      </c>
      <c r="H12">
        <f>ROUND(AVERAGE('BI-GRU'!AF12:AH12),4)</f>
        <v>0.79979999999999996</v>
      </c>
      <c r="I12">
        <f>ROUND(AVERAGE('BI-GRU'!AK12:AM12),4)</f>
        <v>0.79890000000000005</v>
      </c>
      <c r="J12">
        <f>ROUND(AVERAGE('BI-GRU'!AP12:AR12),4)</f>
        <v>0.8004</v>
      </c>
      <c r="K12">
        <f>ROUND(AVERAGE('BI-GRU'!AU12:AW12),4)</f>
        <v>0.79900000000000004</v>
      </c>
      <c r="L12">
        <f>ROUND(AVERAGE('BI-GRU'!AZ12:BB12),4)</f>
        <v>0.79910000000000003</v>
      </c>
      <c r="M12">
        <f>ROUND(AVERAGE('BI-GRU'!BE12:BG12),4)</f>
        <v>0.79879999999999995</v>
      </c>
      <c r="N12">
        <f>ROUND(AVERAGE('BI-GRU'!BJ12:BL12),4)</f>
        <v>0.79869999999999997</v>
      </c>
      <c r="O12" s="3">
        <f t="shared" si="2"/>
        <v>8.0000000000000004E-4</v>
      </c>
      <c r="P12" s="2">
        <f t="shared" si="0"/>
        <v>0.79900000000000004</v>
      </c>
      <c r="Q12" s="4">
        <f t="shared" si="3"/>
        <v>0.79851656483833822</v>
      </c>
      <c r="R12" s="4">
        <f t="shared" si="1"/>
        <v>0.79948343516166187</v>
      </c>
    </row>
    <row r="13" spans="1:20" x14ac:dyDescent="0.2">
      <c r="A13" t="s">
        <v>6</v>
      </c>
      <c r="B13">
        <f>ROUND(AVERAGE('BI-GRU'!B13:D13),4)</f>
        <v>5.3497000000000003</v>
      </c>
      <c r="C13">
        <f>ROUND(AVERAGE('BI-GRU'!G13:I13),4)</f>
        <v>6.0392999999999999</v>
      </c>
      <c r="D13">
        <f>ROUND(AVERAGE('BI-GRU'!L13:N13),4)</f>
        <v>5.984</v>
      </c>
      <c r="E13">
        <f>ROUND(AVERAGE('BI-GRU'!Q13:S13),4)</f>
        <v>7.085</v>
      </c>
      <c r="F13">
        <f>ROUND(AVERAGE('BI-GRU'!V13:X13),4)</f>
        <v>7.5919999999999996</v>
      </c>
      <c r="G13">
        <f>ROUND(AVERAGE('BI-GRU'!AA13:AC13),4)</f>
        <v>8.0523000000000007</v>
      </c>
      <c r="H13">
        <f>ROUND(AVERAGE('BI-GRU'!AF13:AH13),4)</f>
        <v>9.1229999999999993</v>
      </c>
      <c r="I13">
        <f>ROUND(AVERAGE('BI-GRU'!AK13:AM13),4)</f>
        <v>10.103</v>
      </c>
      <c r="J13">
        <f>ROUND(AVERAGE('BI-GRU'!AP13:AR13),4)</f>
        <v>10.2967</v>
      </c>
      <c r="K13">
        <f>ROUND(AVERAGE('BI-GRU'!AU13:AW13),4)</f>
        <v>11.113300000000001</v>
      </c>
      <c r="L13">
        <f>ROUND(AVERAGE('BI-GRU'!AZ13:BB13),4)</f>
        <v>5.3296999999999999</v>
      </c>
      <c r="M13">
        <f>ROUND(AVERAGE('BI-GRU'!BE13:BG13),4)</f>
        <v>7.1666999999999996</v>
      </c>
      <c r="N13">
        <f>ROUND(AVERAGE('BI-GRU'!BJ13:BL13),4)</f>
        <v>5.226</v>
      </c>
      <c r="O13" s="3">
        <f t="shared" si="2"/>
        <v>1.9562999999999999</v>
      </c>
      <c r="P13" s="2">
        <f t="shared" si="0"/>
        <v>7.5739000000000001</v>
      </c>
      <c r="Q13" s="4">
        <f t="shared" si="3"/>
        <v>6.3917197415513165</v>
      </c>
      <c r="R13" s="4">
        <f t="shared" si="1"/>
        <v>8.7560802584486837</v>
      </c>
    </row>
    <row r="14" spans="1:20" x14ac:dyDescent="0.2">
      <c r="A14" t="s">
        <v>0</v>
      </c>
      <c r="B14" t="s">
        <v>8</v>
      </c>
      <c r="O14" s="3" t="e">
        <f t="shared" si="2"/>
        <v>#DIV/0!</v>
      </c>
      <c r="P14" s="2" t="e">
        <f t="shared" si="0"/>
        <v>#DIV/0!</v>
      </c>
      <c r="Q14" s="4" t="e">
        <f t="shared" si="3"/>
        <v>#DIV/0!</v>
      </c>
      <c r="R14" s="4" t="e">
        <f t="shared" si="1"/>
        <v>#DIV/0!</v>
      </c>
    </row>
    <row r="15" spans="1:20" x14ac:dyDescent="0.2">
      <c r="A15" t="s">
        <v>2</v>
      </c>
      <c r="B15">
        <f>ROUND(AVERAGE('BI-GRU'!B15:D15),4)</f>
        <v>6.5000000000000002E-2</v>
      </c>
      <c r="C15">
        <f>ROUND(AVERAGE('BI-GRU'!G15:I15),4)</f>
        <v>6.3E-2</v>
      </c>
      <c r="D15">
        <f>ROUND(AVERAGE('BI-GRU'!L15:N15),4)</f>
        <v>6.7699999999999996E-2</v>
      </c>
      <c r="E15">
        <f>ROUND(AVERAGE('BI-GRU'!Q15:S15),4)</f>
        <v>7.3300000000000004E-2</v>
      </c>
      <c r="F15">
        <f>ROUND(AVERAGE('BI-GRU'!V15:X15),4)</f>
        <v>6.6299999999999998E-2</v>
      </c>
      <c r="G15">
        <f>ROUND(AVERAGE('BI-GRU'!AA15:AC15),4)</f>
        <v>6.0299999999999999E-2</v>
      </c>
      <c r="H15">
        <f>ROUND(AVERAGE('BI-GRU'!AF15:AH15),4)</f>
        <v>6.0299999999999999E-2</v>
      </c>
      <c r="I15">
        <f>ROUND(AVERAGE('BI-GRU'!AK15:AM15),4)</f>
        <v>6.3E-2</v>
      </c>
      <c r="J15">
        <f>ROUND(AVERAGE('BI-GRU'!AP15:AR15),4)</f>
        <v>6.4000000000000001E-2</v>
      </c>
      <c r="K15">
        <f>ROUND(AVERAGE('BI-GRU'!AU15:AW15),4)</f>
        <v>5.4300000000000001E-2</v>
      </c>
      <c r="L15">
        <f>ROUND(AVERAGE('BI-GRU'!AZ15:BB15),4)</f>
        <v>6.5699999999999995E-2</v>
      </c>
      <c r="M15">
        <f>ROUND(AVERAGE('BI-GRU'!BE15:BG15),4)</f>
        <v>5.7000000000000002E-2</v>
      </c>
      <c r="N15">
        <f>ROUND(AVERAGE('BI-GRU'!BJ15:BL15),4)</f>
        <v>6.5299999999999997E-2</v>
      </c>
      <c r="O15" s="3">
        <f t="shared" si="2"/>
        <v>4.5999999999999999E-3</v>
      </c>
      <c r="P15" s="2">
        <f t="shared" si="0"/>
        <v>6.3500000000000001E-2</v>
      </c>
      <c r="Q15" s="4">
        <f t="shared" si="3"/>
        <v>6.0720247820444745E-2</v>
      </c>
      <c r="R15" s="4">
        <f t="shared" si="1"/>
        <v>6.6279752179555257E-2</v>
      </c>
    </row>
    <row r="16" spans="1:20" x14ac:dyDescent="0.2">
      <c r="A16" t="s">
        <v>3</v>
      </c>
      <c r="B16">
        <f>ROUND(AVERAGE('BI-GRU'!B16:D16),4)</f>
        <v>5.3999999999999999E-2</v>
      </c>
      <c r="C16">
        <f>ROUND(AVERAGE('BI-GRU'!G16:I16),4)</f>
        <v>5.2299999999999999E-2</v>
      </c>
      <c r="D16">
        <f>ROUND(AVERAGE('BI-GRU'!L16:N16),4)</f>
        <v>5.7700000000000001E-2</v>
      </c>
      <c r="E16">
        <f>ROUND(AVERAGE('BI-GRU'!Q16:S16),4)</f>
        <v>6.3700000000000007E-2</v>
      </c>
      <c r="F16">
        <f>ROUND(AVERAGE('BI-GRU'!V16:X16),4)</f>
        <v>5.6300000000000003E-2</v>
      </c>
      <c r="G16">
        <f>ROUND(AVERAGE('BI-GRU'!AA16:AC16),4)</f>
        <v>5.1700000000000003E-2</v>
      </c>
      <c r="H16">
        <f>ROUND(AVERAGE('BI-GRU'!AF16:AH16),4)</f>
        <v>5.1299999999999998E-2</v>
      </c>
      <c r="I16">
        <f>ROUND(AVERAGE('BI-GRU'!AK16:AM16),4)</f>
        <v>5.2299999999999999E-2</v>
      </c>
      <c r="J16">
        <f>ROUND(AVERAGE('BI-GRU'!AP16:AR16),4)</f>
        <v>5.5E-2</v>
      </c>
      <c r="K16">
        <f>ROUND(AVERAGE('BI-GRU'!AU16:AW16),4)</f>
        <v>4.4699999999999997E-2</v>
      </c>
      <c r="L16">
        <f>ROUND(AVERAGE('BI-GRU'!AZ16:BB16),4)</f>
        <v>5.4300000000000001E-2</v>
      </c>
      <c r="M16">
        <f>ROUND(AVERAGE('BI-GRU'!BE16:BG16),4)</f>
        <v>4.53E-2</v>
      </c>
      <c r="N16">
        <f>ROUND(AVERAGE('BI-GRU'!BJ16:BL16),4)</f>
        <v>5.6000000000000001E-2</v>
      </c>
      <c r="O16" s="3">
        <f t="shared" si="2"/>
        <v>4.7999999999999996E-3</v>
      </c>
      <c r="P16" s="2">
        <f t="shared" si="0"/>
        <v>5.3400000000000003E-2</v>
      </c>
      <c r="Q16" s="4">
        <f t="shared" si="3"/>
        <v>5.0499389030029304E-2</v>
      </c>
      <c r="R16" s="4">
        <f t="shared" si="1"/>
        <v>5.6300610969970702E-2</v>
      </c>
    </row>
    <row r="17" spans="1:18" x14ac:dyDescent="0.2">
      <c r="A17" t="s">
        <v>4</v>
      </c>
      <c r="B17">
        <f>ROUND(AVERAGE('BI-GRU'!B17:D17),4)</f>
        <v>7.3700000000000002E-2</v>
      </c>
      <c r="C17">
        <f>ROUND(AVERAGE('BI-GRU'!G17:I17),4)</f>
        <v>7.17E-2</v>
      </c>
      <c r="D17">
        <f>ROUND(AVERAGE('BI-GRU'!L17:N17),4)</f>
        <v>7.8299999999999995E-2</v>
      </c>
      <c r="E17">
        <f>ROUND(AVERAGE('BI-GRU'!Q17:S17),4)</f>
        <v>8.6999999999999994E-2</v>
      </c>
      <c r="F17">
        <f>ROUND(AVERAGE('BI-GRU'!V17:X17),4)</f>
        <v>7.6999999999999999E-2</v>
      </c>
      <c r="G17">
        <f>ROUND(AVERAGE('BI-GRU'!AA17:AC17),4)</f>
        <v>7.0999999999999994E-2</v>
      </c>
      <c r="H17">
        <f>ROUND(AVERAGE('BI-GRU'!AF17:AH17),4)</f>
        <v>7.0300000000000001E-2</v>
      </c>
      <c r="I17">
        <f>ROUND(AVERAGE('BI-GRU'!AK17:AM17),4)</f>
        <v>7.1300000000000002E-2</v>
      </c>
      <c r="J17">
        <f>ROUND(AVERAGE('BI-GRU'!AP17:AR17),4)</f>
        <v>7.4999999999999997E-2</v>
      </c>
      <c r="K17">
        <f>ROUND(AVERAGE('BI-GRU'!AU17:AW17),4)</f>
        <v>6.0999999999999999E-2</v>
      </c>
      <c r="L17">
        <f>ROUND(AVERAGE('BI-GRU'!AZ17:BB17),4)</f>
        <v>7.3700000000000002E-2</v>
      </c>
      <c r="M17">
        <f>ROUND(AVERAGE('BI-GRU'!BE17:BG17),4)</f>
        <v>6.2E-2</v>
      </c>
      <c r="N17">
        <f>ROUND(AVERAGE('BI-GRU'!BJ17:BL17),4)</f>
        <v>7.6300000000000007E-2</v>
      </c>
      <c r="O17" s="3">
        <f t="shared" si="2"/>
        <v>6.4000000000000003E-3</v>
      </c>
      <c r="P17" s="2">
        <f t="shared" si="0"/>
        <v>7.2900000000000006E-2</v>
      </c>
      <c r="Q17" s="4">
        <f t="shared" si="3"/>
        <v>6.9032518706705737E-2</v>
      </c>
      <c r="R17" s="4">
        <f t="shared" si="1"/>
        <v>7.6767481293294276E-2</v>
      </c>
    </row>
    <row r="18" spans="1:18" x14ac:dyDescent="0.2">
      <c r="A18" t="s">
        <v>5</v>
      </c>
      <c r="B18">
        <f>ROUND(AVERAGE('BI-GRU'!B18:D18),4)</f>
        <v>0.95599999999999996</v>
      </c>
      <c r="C18">
        <f>ROUND(AVERAGE('BI-GRU'!G18:I18),4)</f>
        <v>0.95599999999999996</v>
      </c>
      <c r="D18">
        <f>ROUND(AVERAGE('BI-GRU'!L18:N18),4)</f>
        <v>0.95599999999999996</v>
      </c>
      <c r="E18">
        <f>ROUND(AVERAGE('BI-GRU'!Q18:S18),4)</f>
        <v>0.95589999999999997</v>
      </c>
      <c r="F18">
        <f>ROUND(AVERAGE('BI-GRU'!V18:X18),4)</f>
        <v>0.95609999999999995</v>
      </c>
      <c r="G18">
        <f>ROUND(AVERAGE('BI-GRU'!AA18:AC18),4)</f>
        <v>0.95609999999999995</v>
      </c>
      <c r="H18">
        <f>ROUND(AVERAGE('BI-GRU'!AF18:AH18),4)</f>
        <v>0.95609999999999995</v>
      </c>
      <c r="I18">
        <f>ROUND(AVERAGE('BI-GRU'!AK18:AM18),4)</f>
        <v>0.95599999999999996</v>
      </c>
      <c r="J18">
        <f>ROUND(AVERAGE('BI-GRU'!AP18:AR18),4)</f>
        <v>0.95609999999999995</v>
      </c>
      <c r="K18">
        <f>ROUND(AVERAGE('BI-GRU'!AU18:AW18),4)</f>
        <v>0.95609999999999995</v>
      </c>
      <c r="L18">
        <f>ROUND(AVERAGE('BI-GRU'!AZ18:BB18),4)</f>
        <v>0.95599999999999996</v>
      </c>
      <c r="M18">
        <f>ROUND(AVERAGE('BI-GRU'!BE18:BG18),4)</f>
        <v>0.95609999999999995</v>
      </c>
      <c r="N18">
        <f>ROUND(AVERAGE('BI-GRU'!BJ18:BL18),4)</f>
        <v>0.95599999999999996</v>
      </c>
      <c r="O18" s="3">
        <f t="shared" si="2"/>
        <v>1E-4</v>
      </c>
      <c r="P18" s="2">
        <f t="shared" si="0"/>
        <v>0.95599999999999996</v>
      </c>
      <c r="Q18" s="4">
        <f t="shared" si="3"/>
        <v>0.95593957060479229</v>
      </c>
      <c r="R18" s="4">
        <f t="shared" si="1"/>
        <v>0.95606042939520763</v>
      </c>
    </row>
    <row r="19" spans="1:18" x14ac:dyDescent="0.2">
      <c r="A19" t="s">
        <v>6</v>
      </c>
      <c r="B19">
        <f>ROUND(AVERAGE('BI-GRU'!B19:D19),4)</f>
        <v>5.5987</v>
      </c>
      <c r="C19">
        <f>ROUND(AVERAGE('BI-GRU'!G19:I19),4)</f>
        <v>6.7752999999999997</v>
      </c>
      <c r="D19">
        <f>ROUND(AVERAGE('BI-GRU'!L19:N19),4)</f>
        <v>6.5730000000000004</v>
      </c>
      <c r="E19">
        <f>ROUND(AVERAGE('BI-GRU'!Q19:S19),4)</f>
        <v>7.9180000000000001</v>
      </c>
      <c r="F19">
        <f>ROUND(AVERAGE('BI-GRU'!V19:X19),4)</f>
        <v>15.0733</v>
      </c>
      <c r="G19">
        <f>ROUND(AVERAGE('BI-GRU'!AA19:AC19),4)</f>
        <v>8.891</v>
      </c>
      <c r="H19">
        <f>ROUND(AVERAGE('BI-GRU'!AF19:AH19),4)</f>
        <v>10.425700000000001</v>
      </c>
      <c r="I19">
        <f>ROUND(AVERAGE('BI-GRU'!AK19:AM19),4)</f>
        <v>10.8817</v>
      </c>
      <c r="J19">
        <f>ROUND(AVERAGE('BI-GRU'!AP19:AR19),4)</f>
        <v>11.452299999999999</v>
      </c>
      <c r="K19">
        <f>ROUND(AVERAGE('BI-GRU'!AU19:AW19),4)</f>
        <v>12.308999999999999</v>
      </c>
      <c r="L19">
        <f>ROUND(AVERAGE('BI-GRU'!AZ19:BB19),4)</f>
        <v>5.9667000000000003</v>
      </c>
      <c r="M19">
        <f>ROUND(AVERAGE('BI-GRU'!BE19:BG19),4)</f>
        <v>5.4489999999999998</v>
      </c>
      <c r="N19">
        <f>ROUND(AVERAGE('BI-GRU'!BJ19:BL19),4)</f>
        <v>5.7050000000000001</v>
      </c>
      <c r="O19" s="3">
        <f t="shared" si="2"/>
        <v>2.9672999999999998</v>
      </c>
      <c r="P19" s="2">
        <f t="shared" si="0"/>
        <v>8.6936999999999998</v>
      </c>
      <c r="Q19" s="4">
        <f t="shared" si="3"/>
        <v>6.9005785560012374</v>
      </c>
      <c r="R19" s="4">
        <f t="shared" si="1"/>
        <v>10.486821443998762</v>
      </c>
    </row>
    <row r="20" spans="1:18" x14ac:dyDescent="0.2">
      <c r="A20" t="s">
        <v>0</v>
      </c>
      <c r="B20" t="s">
        <v>9</v>
      </c>
      <c r="O20" s="3" t="e">
        <f t="shared" si="2"/>
        <v>#DIV/0!</v>
      </c>
      <c r="P20" s="2" t="e">
        <f t="shared" si="0"/>
        <v>#DIV/0!</v>
      </c>
      <c r="Q20" s="4" t="e">
        <f t="shared" si="3"/>
        <v>#DIV/0!</v>
      </c>
      <c r="R20" s="4" t="e">
        <f t="shared" si="1"/>
        <v>#DIV/0!</v>
      </c>
    </row>
    <row r="21" spans="1:18" x14ac:dyDescent="0.2">
      <c r="A21" t="s">
        <v>2</v>
      </c>
      <c r="B21">
        <f>ROUND(AVERAGE('BI-GRU'!B21:D21),4)</f>
        <v>5.8999999999999997E-2</v>
      </c>
      <c r="C21">
        <f>ROUND(AVERAGE('BI-GRU'!G21:I21),4)</f>
        <v>6.2300000000000001E-2</v>
      </c>
      <c r="D21">
        <f>ROUND(AVERAGE('BI-GRU'!L21:N21),4)</f>
        <v>5.5300000000000002E-2</v>
      </c>
      <c r="E21">
        <f>ROUND(AVERAGE('BI-GRU'!Q21:S21),4)</f>
        <v>6.4000000000000001E-2</v>
      </c>
      <c r="F21">
        <f>ROUND(AVERAGE('BI-GRU'!V21:X21),4)</f>
        <v>7.5700000000000003E-2</v>
      </c>
      <c r="G21">
        <f>ROUND(AVERAGE('BI-GRU'!AA21:AC21),4)</f>
        <v>7.0000000000000007E-2</v>
      </c>
      <c r="H21">
        <f>ROUND(AVERAGE('BI-GRU'!AF21:AH21),4)</f>
        <v>0.05</v>
      </c>
      <c r="I21">
        <f>ROUND(AVERAGE('BI-GRU'!AK21:AM21),4)</f>
        <v>6.3700000000000007E-2</v>
      </c>
      <c r="J21">
        <f>ROUND(AVERAGE('BI-GRU'!AP21:AR21),4)</f>
        <v>6.6699999999999995E-2</v>
      </c>
      <c r="K21">
        <f>ROUND(AVERAGE('BI-GRU'!AU21:AW21),4)</f>
        <v>5.7299999999999997E-2</v>
      </c>
      <c r="L21">
        <f>ROUND(AVERAGE('BI-GRU'!AZ21:BB21),4)</f>
        <v>5.4300000000000001E-2</v>
      </c>
      <c r="M21">
        <f>ROUND(AVERAGE('BI-GRU'!BE21:BG21),4)</f>
        <v>5.6300000000000003E-2</v>
      </c>
      <c r="N21">
        <f>ROUND(AVERAGE('BI-GRU'!BJ21:BL21),4)</f>
        <v>6.4699999999999994E-2</v>
      </c>
      <c r="O21" s="3">
        <f t="shared" si="2"/>
        <v>6.7999999999999996E-3</v>
      </c>
      <c r="P21" s="2">
        <f t="shared" si="0"/>
        <v>6.1499999999999999E-2</v>
      </c>
      <c r="Q21" s="4">
        <f t="shared" si="3"/>
        <v>5.7390801125874844E-2</v>
      </c>
      <c r="R21" s="4">
        <f t="shared" si="1"/>
        <v>6.5609198874125155E-2</v>
      </c>
    </row>
    <row r="22" spans="1:18" x14ac:dyDescent="0.2">
      <c r="A22" t="s">
        <v>3</v>
      </c>
      <c r="B22">
        <f>ROUND(AVERAGE('BI-GRU'!B22:D22),4)</f>
        <v>4.8000000000000001E-2</v>
      </c>
      <c r="C22">
        <f>ROUND(AVERAGE('BI-GRU'!G22:I22),4)</f>
        <v>5.3699999999999998E-2</v>
      </c>
      <c r="D22">
        <f>ROUND(AVERAGE('BI-GRU'!L22:N22),4)</f>
        <v>4.3999999999999997E-2</v>
      </c>
      <c r="E22">
        <f>ROUND(AVERAGE('BI-GRU'!Q22:S22),4)</f>
        <v>5.4699999999999999E-2</v>
      </c>
      <c r="F22">
        <f>ROUND(AVERAGE('BI-GRU'!V22:X22),4)</f>
        <v>6.5699999999999995E-2</v>
      </c>
      <c r="G22">
        <f>ROUND(AVERAGE('BI-GRU'!AA22:AC22),4)</f>
        <v>0.06</v>
      </c>
      <c r="H22">
        <f>ROUND(AVERAGE('BI-GRU'!AF22:AH22),4)</f>
        <v>4.0300000000000002E-2</v>
      </c>
      <c r="I22">
        <f>ROUND(AVERAGE('BI-GRU'!AK22:AM22),4)</f>
        <v>5.3699999999999998E-2</v>
      </c>
      <c r="J22">
        <f>ROUND(AVERAGE('BI-GRU'!AP22:AR22),4)</f>
        <v>5.8299999999999998E-2</v>
      </c>
      <c r="K22">
        <f>ROUND(AVERAGE('BI-GRU'!AU22:AW22),4)</f>
        <v>4.6699999999999998E-2</v>
      </c>
      <c r="L22">
        <f>ROUND(AVERAGE('BI-GRU'!AZ22:BB22),4)</f>
        <v>4.4699999999999997E-2</v>
      </c>
      <c r="M22">
        <f>ROUND(AVERAGE('BI-GRU'!BE22:BG22),4)</f>
        <v>4.5699999999999998E-2</v>
      </c>
      <c r="N22">
        <f>ROUND(AVERAGE('BI-GRU'!BJ22:BL22),4)</f>
        <v>5.4699999999999999E-2</v>
      </c>
      <c r="O22" s="3">
        <f t="shared" si="2"/>
        <v>7.1000000000000004E-3</v>
      </c>
      <c r="P22" s="2">
        <f t="shared" si="0"/>
        <v>5.16E-2</v>
      </c>
      <c r="Q22" s="4">
        <f t="shared" si="3"/>
        <v>4.7309512940251673E-2</v>
      </c>
      <c r="R22" s="4">
        <f t="shared" si="1"/>
        <v>5.5890487059748327E-2</v>
      </c>
    </row>
    <row r="23" spans="1:18" x14ac:dyDescent="0.2">
      <c r="A23" t="s">
        <v>4</v>
      </c>
      <c r="B23">
        <f>ROUND(AVERAGE('BI-GRU'!B23:D23),4)</f>
        <v>0.10100000000000001</v>
      </c>
      <c r="C23">
        <f>ROUND(AVERAGE('BI-GRU'!G23:I23),4)</f>
        <v>0.1123</v>
      </c>
      <c r="D23">
        <f>ROUND(AVERAGE('BI-GRU'!L23:N23),4)</f>
        <v>9.2999999999999999E-2</v>
      </c>
      <c r="E23">
        <f>ROUND(AVERAGE('BI-GRU'!Q23:S23),4)</f>
        <v>0.1143</v>
      </c>
      <c r="F23">
        <f>ROUND(AVERAGE('BI-GRU'!V23:X23),4)</f>
        <v>0.13869999999999999</v>
      </c>
      <c r="G23">
        <f>ROUND(AVERAGE('BI-GRU'!AA23:AC23),4)</f>
        <v>0.1263</v>
      </c>
      <c r="H23">
        <f>ROUND(AVERAGE('BI-GRU'!AF23:AH23),4)</f>
        <v>8.4000000000000005E-2</v>
      </c>
      <c r="I23">
        <f>ROUND(AVERAGE('BI-GRU'!AK23:AM23),4)</f>
        <v>0.113</v>
      </c>
      <c r="J23">
        <f>ROUND(AVERAGE('BI-GRU'!AP23:AR23),4)</f>
        <v>0.12230000000000001</v>
      </c>
      <c r="K23">
        <f>ROUND(AVERAGE('BI-GRU'!AU23:AW23),4)</f>
        <v>9.8299999999999998E-2</v>
      </c>
      <c r="L23">
        <f>ROUND(AVERAGE('BI-GRU'!AZ23:BB23),4)</f>
        <v>9.4299999999999995E-2</v>
      </c>
      <c r="M23">
        <f>ROUND(AVERAGE('BI-GRU'!BE23:BG23),4)</f>
        <v>9.5699999999999993E-2</v>
      </c>
      <c r="N23">
        <f>ROUND(AVERAGE('BI-GRU'!BJ23:BL23),4)</f>
        <v>0.115</v>
      </c>
      <c r="O23" s="3">
        <f t="shared" si="2"/>
        <v>1.49E-2</v>
      </c>
      <c r="P23" s="2">
        <f t="shared" si="0"/>
        <v>0.10829999999999999</v>
      </c>
      <c r="Q23" s="4">
        <f t="shared" si="3"/>
        <v>9.9296020114049283E-2</v>
      </c>
      <c r="R23" s="4">
        <f t="shared" si="1"/>
        <v>0.1173039798859507</v>
      </c>
    </row>
    <row r="24" spans="1:18" x14ac:dyDescent="0.2">
      <c r="A24" t="s">
        <v>5</v>
      </c>
      <c r="B24">
        <f>ROUND(AVERAGE('BI-GRU'!B24:D24),4)</f>
        <v>0.95569999999999999</v>
      </c>
      <c r="C24">
        <f>ROUND(AVERAGE('BI-GRU'!G24:I24),4)</f>
        <v>0.95569999999999999</v>
      </c>
      <c r="D24">
        <f>ROUND(AVERAGE('BI-GRU'!L24:N24),4)</f>
        <v>0.95569999999999999</v>
      </c>
      <c r="E24">
        <f>ROUND(AVERAGE('BI-GRU'!Q24:S24),4)</f>
        <v>0.9556</v>
      </c>
      <c r="F24">
        <f>ROUND(AVERAGE('BI-GRU'!V24:X24),4)</f>
        <v>0.9556</v>
      </c>
      <c r="G24">
        <f>ROUND(AVERAGE('BI-GRU'!AA24:AC24),4)</f>
        <v>0.95550000000000002</v>
      </c>
      <c r="H24">
        <f>ROUND(AVERAGE('BI-GRU'!AF24:AH24),4)</f>
        <v>0.95579999999999998</v>
      </c>
      <c r="I24">
        <f>ROUND(AVERAGE('BI-GRU'!AK24:AM24),4)</f>
        <v>0.9556</v>
      </c>
      <c r="J24">
        <f>ROUND(AVERAGE('BI-GRU'!AP24:AR24),4)</f>
        <v>0.95569999999999999</v>
      </c>
      <c r="K24">
        <f>ROUND(AVERAGE('BI-GRU'!AU24:AW24),4)</f>
        <v>0.95569999999999999</v>
      </c>
      <c r="L24">
        <f>ROUND(AVERAGE('BI-GRU'!AZ24:BB24),4)</f>
        <v>0.95569999999999999</v>
      </c>
      <c r="M24">
        <f>ROUND(AVERAGE('BI-GRU'!BE24:BG24),4)</f>
        <v>0.95569999999999999</v>
      </c>
      <c r="N24">
        <f>ROUND(AVERAGE('BI-GRU'!BJ24:BL24),4)</f>
        <v>0.9556</v>
      </c>
      <c r="O24" s="3">
        <f t="shared" si="2"/>
        <v>1E-4</v>
      </c>
      <c r="P24" s="2">
        <f t="shared" si="0"/>
        <v>0.95569999999999999</v>
      </c>
      <c r="Q24" s="4">
        <f t="shared" si="3"/>
        <v>0.95563957060479232</v>
      </c>
      <c r="R24" s="4">
        <f t="shared" si="1"/>
        <v>0.95576042939520767</v>
      </c>
    </row>
    <row r="25" spans="1:18" x14ac:dyDescent="0.2">
      <c r="A25" t="s">
        <v>6</v>
      </c>
      <c r="B25">
        <f>ROUND(AVERAGE('BI-GRU'!B25:D25),4)</f>
        <v>6.4420000000000002</v>
      </c>
      <c r="C25">
        <f>ROUND(AVERAGE('BI-GRU'!G25:I25),4)</f>
        <v>6.1767000000000003</v>
      </c>
      <c r="D25">
        <f>ROUND(AVERAGE('BI-GRU'!L25:N25),4)</f>
        <v>6.4043000000000001</v>
      </c>
      <c r="E25">
        <f>ROUND(AVERAGE('BI-GRU'!Q25:S25),4)</f>
        <v>7.4512999999999998</v>
      </c>
      <c r="F25">
        <f>ROUND(AVERAGE('BI-GRU'!V25:X25),4)</f>
        <v>8.9123000000000001</v>
      </c>
      <c r="G25">
        <f>ROUND(AVERAGE('BI-GRU'!AA25:AC25),4)</f>
        <v>9.02</v>
      </c>
      <c r="H25">
        <f>ROUND(AVERAGE('BI-GRU'!AF25:AH25),4)</f>
        <v>10.058999999999999</v>
      </c>
      <c r="I25">
        <f>ROUND(AVERAGE('BI-GRU'!AK25:AM25),4)</f>
        <v>11.168699999999999</v>
      </c>
      <c r="J25">
        <f>ROUND(AVERAGE('BI-GRU'!AP25:AR25),4)</f>
        <v>11.667299999999999</v>
      </c>
      <c r="K25">
        <f>ROUND(AVERAGE('BI-GRU'!AU25:AW25),4)</f>
        <v>12.741</v>
      </c>
      <c r="L25">
        <f>ROUND(AVERAGE('BI-GRU'!AZ25:BB25),4)</f>
        <v>5.7163000000000004</v>
      </c>
      <c r="M25">
        <f>ROUND(AVERAGE('BI-GRU'!BE25:BG25),4)</f>
        <v>5.4622999999999999</v>
      </c>
      <c r="N25">
        <f>ROUND(AVERAGE('BI-GRU'!BJ25:BL25),4)</f>
        <v>8.3407</v>
      </c>
      <c r="O25" s="3">
        <f t="shared" si="2"/>
        <v>2.3216000000000001</v>
      </c>
      <c r="P25" s="2">
        <f t="shared" si="0"/>
        <v>8.4277999999999995</v>
      </c>
      <c r="Q25" s="4">
        <f t="shared" si="3"/>
        <v>7.0248711608575043</v>
      </c>
      <c r="R25" s="4">
        <f t="shared" si="1"/>
        <v>9.8307288391424947</v>
      </c>
    </row>
    <row r="26" spans="1:18" x14ac:dyDescent="0.2">
      <c r="A26" t="s">
        <v>0</v>
      </c>
      <c r="B26" t="s">
        <v>10</v>
      </c>
      <c r="O26" s="3" t="e">
        <f t="shared" si="2"/>
        <v>#DIV/0!</v>
      </c>
      <c r="P26" s="2" t="e">
        <f t="shared" si="0"/>
        <v>#DIV/0!</v>
      </c>
      <c r="Q26" s="4" t="e">
        <f t="shared" si="3"/>
        <v>#DIV/0!</v>
      </c>
      <c r="R26" s="4" t="e">
        <f t="shared" si="1"/>
        <v>#DIV/0!</v>
      </c>
    </row>
    <row r="27" spans="1:18" x14ac:dyDescent="0.2">
      <c r="A27" t="s">
        <v>2</v>
      </c>
      <c r="B27">
        <f>ROUND(AVERAGE('BI-GRU'!B27:D27),4)</f>
        <v>670.81970000000001</v>
      </c>
      <c r="C27">
        <f>ROUND(AVERAGE('BI-GRU'!G27:I27),4)</f>
        <v>668.52700000000004</v>
      </c>
      <c r="D27">
        <f>ROUND(AVERAGE('BI-GRU'!L27:N27),4)</f>
        <v>668.83529999999996</v>
      </c>
      <c r="E27">
        <f>ROUND(AVERAGE('BI-GRU'!Q27:S27),4)</f>
        <v>668.29499999999996</v>
      </c>
      <c r="F27">
        <f>ROUND(AVERAGE('BI-GRU'!V27:X27),4)</f>
        <v>669.97270000000003</v>
      </c>
      <c r="G27">
        <f>ROUND(AVERAGE('BI-GRU'!AA27:AC27),4)</f>
        <v>667.16830000000004</v>
      </c>
      <c r="H27">
        <f>ROUND(AVERAGE('BI-GRU'!AF27:AH27),4)</f>
        <v>668.26030000000003</v>
      </c>
      <c r="I27">
        <f>ROUND(AVERAGE('BI-GRU'!AK27:AM27),4)</f>
        <v>671.63329999999996</v>
      </c>
      <c r="J27">
        <f>ROUND(AVERAGE('BI-GRU'!AP27:AR27),4)</f>
        <v>669.14</v>
      </c>
      <c r="K27">
        <f>ROUND(AVERAGE('BI-GRU'!AU27:AW27),4)</f>
        <v>670.55600000000004</v>
      </c>
      <c r="L27">
        <f>ROUND(AVERAGE('BI-GRU'!AZ27:BB27),4)</f>
        <v>671.8723</v>
      </c>
      <c r="M27">
        <f>ROUND(AVERAGE('BI-GRU'!BE27:BG27),4)</f>
        <v>668.68200000000002</v>
      </c>
      <c r="N27">
        <f>ROUND(AVERAGE('BI-GRU'!BJ27:BL27),4)</f>
        <v>672.21669999999995</v>
      </c>
      <c r="O27" s="3">
        <f>ROUND(_xlfn.STDEV.P(B27:N27),4)</f>
        <v>1.5387</v>
      </c>
      <c r="P27" s="2">
        <f t="shared" si="0"/>
        <v>669.69069999999999</v>
      </c>
      <c r="Q27" s="4">
        <f t="shared" si="3"/>
        <v>668.76087289593875</v>
      </c>
      <c r="R27" s="4">
        <f t="shared" si="1"/>
        <v>670.62052710406124</v>
      </c>
    </row>
    <row r="28" spans="1:18" x14ac:dyDescent="0.2">
      <c r="A28" t="s">
        <v>3</v>
      </c>
      <c r="B28">
        <f>ROUND(AVERAGE('BI-GRU'!B28:D28),4)</f>
        <v>76.486000000000004</v>
      </c>
      <c r="C28">
        <f>ROUND(AVERAGE('BI-GRU'!G28:I28),4)</f>
        <v>51.408299999999997</v>
      </c>
      <c r="D28">
        <f>ROUND(AVERAGE('BI-GRU'!L28:N28),4)</f>
        <v>66.202699999999993</v>
      </c>
      <c r="E28">
        <f>ROUND(AVERAGE('BI-GRU'!Q28:S28),4)</f>
        <v>58.615000000000002</v>
      </c>
      <c r="F28">
        <f>ROUND(AVERAGE('BI-GRU'!V28:X28),4)</f>
        <v>65.084999999999994</v>
      </c>
      <c r="G28">
        <f>ROUND(AVERAGE('BI-GRU'!AA28:AC28),4)</f>
        <v>65.369</v>
      </c>
      <c r="H28">
        <f>ROUND(AVERAGE('BI-GRU'!AF28:AH28),4)</f>
        <v>57.831000000000003</v>
      </c>
      <c r="I28">
        <f>ROUND(AVERAGE('BI-GRU'!AK28:AM28),4)</f>
        <v>80.124700000000004</v>
      </c>
      <c r="J28">
        <f>ROUND(AVERAGE('BI-GRU'!AP28:AR28),4)</f>
        <v>69.348299999999995</v>
      </c>
      <c r="K28">
        <f>ROUND(AVERAGE('BI-GRU'!AU28:AW28),4)</f>
        <v>76.041700000000006</v>
      </c>
      <c r="L28">
        <f>ROUND(AVERAGE('BI-GRU'!AZ28:BB28),4)</f>
        <v>79.188299999999998</v>
      </c>
      <c r="M28">
        <f>ROUND(AVERAGE('BI-GRU'!BE28:BG28),4)</f>
        <v>53.965299999999999</v>
      </c>
      <c r="N28">
        <f>ROUND(AVERAGE('BI-GRU'!BJ28:BL28),4)</f>
        <v>94.182299999999998</v>
      </c>
      <c r="O28" s="3">
        <f t="shared" si="2"/>
        <v>11.6722</v>
      </c>
      <c r="P28" s="2">
        <f t="shared" si="0"/>
        <v>68.757499999999993</v>
      </c>
      <c r="Q28" s="4">
        <f t="shared" si="3"/>
        <v>61.704060132564159</v>
      </c>
      <c r="R28" s="4">
        <f t="shared" si="1"/>
        <v>75.810939867435835</v>
      </c>
    </row>
    <row r="29" spans="1:18" x14ac:dyDescent="0.2">
      <c r="A29" t="s">
        <v>4</v>
      </c>
      <c r="B29">
        <f>ROUND(AVERAGE('BI-GRU'!B29:D29),4)</f>
        <v>49670458.768100001</v>
      </c>
      <c r="C29">
        <f>ROUND(AVERAGE('BI-GRU'!G29:I29),4)</f>
        <v>4250381.25</v>
      </c>
      <c r="D29">
        <f>ROUND(AVERAGE('BI-GRU'!L29:N29),4)</f>
        <v>7911072.5325999996</v>
      </c>
      <c r="E29">
        <f>ROUND(AVERAGE('BI-GRU'!Q29:S29),4)</f>
        <v>7302084.5426000003</v>
      </c>
      <c r="F29">
        <f>ROUND(AVERAGE('BI-GRU'!V29:X29),4)</f>
        <v>515915.5588</v>
      </c>
      <c r="G29">
        <f>ROUND(AVERAGE('BI-GRU'!AA29:AC29),4)</f>
        <v>28301893.710200001</v>
      </c>
      <c r="H29">
        <f>ROUND(AVERAGE('BI-GRU'!AF29:AH29),4)</f>
        <v>5702163.7673000004</v>
      </c>
      <c r="I29">
        <f>ROUND(AVERAGE('BI-GRU'!AK29:AM29),4)</f>
        <v>40730751.209899999</v>
      </c>
      <c r="J29">
        <f>ROUND(AVERAGE('BI-GRU'!AP29:AR29),4)</f>
        <v>17773151.121399999</v>
      </c>
      <c r="K29">
        <f>ROUND(AVERAGE('BI-GRU'!AU29:AW29),4)</f>
        <v>12996710.2948</v>
      </c>
      <c r="L29">
        <f>ROUND(AVERAGE('BI-GRU'!AZ29:BB29),4)</f>
        <v>11342381.769200001</v>
      </c>
      <c r="M29">
        <f>ROUND(AVERAGE('BI-GRU'!BE29:BG29),4)</f>
        <v>15025863.5233</v>
      </c>
      <c r="N29">
        <f>ROUND(AVERAGE('BI-GRU'!BJ29:BL29),4)</f>
        <v>61249366.890000001</v>
      </c>
      <c r="O29" s="3">
        <f t="shared" si="2"/>
        <v>18341062.402399998</v>
      </c>
      <c r="P29" s="2">
        <f t="shared" si="0"/>
        <v>20213245.7645</v>
      </c>
      <c r="Q29" s="4">
        <f t="shared" si="3"/>
        <v>9129852.6800586246</v>
      </c>
      <c r="R29" s="4">
        <f t="shared" si="1"/>
        <v>31296638.848941375</v>
      </c>
    </row>
    <row r="30" spans="1:18" x14ac:dyDescent="0.2">
      <c r="A30" t="s">
        <v>5</v>
      </c>
      <c r="B30">
        <f>ROUND(AVERAGE('BI-GRU'!B30:D30),4)</f>
        <v>3.2899999999999999E-2</v>
      </c>
      <c r="C30">
        <f>ROUND(AVERAGE('BI-GRU'!G30:I30),4)</f>
        <v>3.2300000000000002E-2</v>
      </c>
      <c r="D30">
        <f>ROUND(AVERAGE('BI-GRU'!L30:N30),4)</f>
        <v>3.2399999999999998E-2</v>
      </c>
      <c r="E30">
        <f>ROUND(AVERAGE('BI-GRU'!Q30:S30),4)</f>
        <v>3.2199999999999999E-2</v>
      </c>
      <c r="F30">
        <f>ROUND(AVERAGE('BI-GRU'!V30:X30),4)</f>
        <v>3.2899999999999999E-2</v>
      </c>
      <c r="G30">
        <f>ROUND(AVERAGE('BI-GRU'!AA30:AC30),4)</f>
        <v>3.3000000000000002E-2</v>
      </c>
      <c r="H30">
        <f>ROUND(AVERAGE('BI-GRU'!AF30:AH30),4)</f>
        <v>3.2899999999999999E-2</v>
      </c>
      <c r="I30">
        <f>ROUND(AVERAGE('BI-GRU'!AK30:AM30),4)</f>
        <v>3.2599999999999997E-2</v>
      </c>
      <c r="J30">
        <f>ROUND(AVERAGE('BI-GRU'!AP30:AR30),4)</f>
        <v>3.3000000000000002E-2</v>
      </c>
      <c r="K30">
        <f>ROUND(AVERAGE('BI-GRU'!AU30:AW30),4)</f>
        <v>3.3000000000000002E-2</v>
      </c>
      <c r="L30">
        <f>ROUND(AVERAGE('BI-GRU'!AZ30:BB30),4)</f>
        <v>3.3000000000000002E-2</v>
      </c>
      <c r="M30">
        <f>ROUND(AVERAGE('BI-GRU'!BE30:BG30),4)</f>
        <v>3.2599999999999997E-2</v>
      </c>
      <c r="N30">
        <f>ROUND(AVERAGE('BI-GRU'!BJ30:BL30),4)</f>
        <v>3.3000000000000002E-2</v>
      </c>
      <c r="O30" s="3">
        <f t="shared" si="2"/>
        <v>2.9999999999999997E-4</v>
      </c>
      <c r="P30" s="2">
        <f t="shared" si="0"/>
        <v>3.2800000000000003E-2</v>
      </c>
      <c r="Q30" s="4">
        <f t="shared" si="3"/>
        <v>3.2618711814376831E-2</v>
      </c>
      <c r="R30" s="4">
        <f t="shared" si="1"/>
        <v>3.2981288185623174E-2</v>
      </c>
    </row>
    <row r="31" spans="1:18" x14ac:dyDescent="0.2">
      <c r="A31" t="s">
        <v>6</v>
      </c>
      <c r="B31">
        <f>ROUND(AVERAGE('BI-GRU'!B31:D31),4)</f>
        <v>5.1059999999999999</v>
      </c>
      <c r="C31">
        <f>ROUND(AVERAGE('BI-GRU'!G31:I31),4)</f>
        <v>5.7756999999999996</v>
      </c>
      <c r="D31">
        <f>ROUND(AVERAGE('BI-GRU'!L31:N31),4)</f>
        <v>6.22</v>
      </c>
      <c r="E31">
        <f>ROUND(AVERAGE('BI-GRU'!Q31:S31),4)</f>
        <v>6.9897</v>
      </c>
      <c r="F31">
        <f>ROUND(AVERAGE('BI-GRU'!V31:X31),4)</f>
        <v>7.7896999999999998</v>
      </c>
      <c r="G31">
        <f>ROUND(AVERAGE('BI-GRU'!AA31:AC31),4)</f>
        <v>8.0786999999999995</v>
      </c>
      <c r="H31">
        <f>ROUND(AVERAGE('BI-GRU'!AF31:AH31),4)</f>
        <v>8.2477</v>
      </c>
      <c r="I31">
        <f>ROUND(AVERAGE('BI-GRU'!AK31:AM31),4)</f>
        <v>9.1653000000000002</v>
      </c>
      <c r="J31">
        <f>ROUND(AVERAGE('BI-GRU'!AP31:AR31),4)</f>
        <v>9.8307000000000002</v>
      </c>
      <c r="K31">
        <f>ROUND(AVERAGE('BI-GRU'!AU31:AW31),4)</f>
        <v>10.573700000000001</v>
      </c>
      <c r="L31">
        <f>ROUND(AVERAGE('BI-GRU'!AZ31:BB31),4)</f>
        <v>5.923</v>
      </c>
      <c r="M31">
        <f>ROUND(AVERAGE('BI-GRU'!BE31:BG31),4)</f>
        <v>5.0469999999999997</v>
      </c>
      <c r="N31">
        <f>ROUND(AVERAGE('BI-GRU'!BJ31:BL31),4)</f>
        <v>5.1710000000000003</v>
      </c>
      <c r="O31" s="3">
        <f t="shared" si="2"/>
        <v>1.8011999999999999</v>
      </c>
      <c r="P31" s="2">
        <f t="shared" si="0"/>
        <v>7.2244999999999999</v>
      </c>
      <c r="Q31" s="4">
        <f t="shared" si="3"/>
        <v>6.136045733518495</v>
      </c>
      <c r="R31" s="4">
        <f t="shared" si="1"/>
        <v>8.3129542664815048</v>
      </c>
    </row>
    <row r="32" spans="1:18" x14ac:dyDescent="0.2">
      <c r="A32" t="s">
        <v>0</v>
      </c>
      <c r="B32" t="s">
        <v>11</v>
      </c>
      <c r="O32" s="3" t="e">
        <f t="shared" si="2"/>
        <v>#DIV/0!</v>
      </c>
      <c r="P32" s="2" t="e">
        <f t="shared" si="0"/>
        <v>#DIV/0!</v>
      </c>
      <c r="Q32" s="4" t="e">
        <f t="shared" si="3"/>
        <v>#DIV/0!</v>
      </c>
      <c r="R32" s="4" t="e">
        <f t="shared" si="1"/>
        <v>#DIV/0!</v>
      </c>
    </row>
    <row r="33" spans="1:18" x14ac:dyDescent="0.2">
      <c r="A33" t="s">
        <v>2</v>
      </c>
      <c r="B33">
        <f>ROUND(AVERAGE('BI-GRU'!B33:D33),4)</f>
        <v>11.63</v>
      </c>
      <c r="C33">
        <f>ROUND(AVERAGE('BI-GRU'!G32:I33),4)</f>
        <v>11.840999999999999</v>
      </c>
      <c r="D33">
        <f>ROUND(AVERAGE('BI-GRU'!L32:N33),4)</f>
        <v>11.8133</v>
      </c>
      <c r="E33">
        <f>ROUND(AVERAGE('BI-GRU'!Q33:S33),4)</f>
        <v>11.3607</v>
      </c>
      <c r="F33">
        <f>ROUND(AVERAGE('BI-GRU'!V33:X33),4)</f>
        <v>11.4533</v>
      </c>
      <c r="G33">
        <f>ROUND(AVERAGE('BI-GRU'!AA33:AC33),4)</f>
        <v>11.854699999999999</v>
      </c>
      <c r="H33">
        <f>ROUND(AVERAGE('BI-GRU'!AF32:AH33),4)</f>
        <v>11.632</v>
      </c>
      <c r="I33">
        <f>ROUND(AVERAGE('BI-GRU'!AK33:AM33),4)</f>
        <v>11.6927</v>
      </c>
      <c r="J33">
        <f>ROUND(AVERAGE('BI-GRU'!AP33:AR33),4)</f>
        <v>11.755000000000001</v>
      </c>
      <c r="K33">
        <f>ROUND(AVERAGE('BI-GRU'!AU33:AW33),4)</f>
        <v>11.495699999999999</v>
      </c>
      <c r="L33">
        <f>ROUND(AVERAGE('BI-GRU'!AZ33:BB33),4)</f>
        <v>11.8757</v>
      </c>
      <c r="M33">
        <f>ROUND(AVERAGE('BI-GRU'!BE33:BG33),4)</f>
        <v>11.7387</v>
      </c>
      <c r="N33">
        <f>ROUND(AVERAGE('BI-GRU'!BJ33:BL33),4)</f>
        <v>11.504</v>
      </c>
      <c r="O33" s="3">
        <f t="shared" si="2"/>
        <v>0.16220000000000001</v>
      </c>
      <c r="P33" s="2">
        <f t="shared" si="0"/>
        <v>11.665100000000001</v>
      </c>
      <c r="Q33" s="4">
        <f t="shared" si="3"/>
        <v>11.567083520973075</v>
      </c>
      <c r="R33" s="4">
        <f t="shared" si="1"/>
        <v>11.763116479026927</v>
      </c>
    </row>
    <row r="34" spans="1:18" x14ac:dyDescent="0.2">
      <c r="A34" t="s">
        <v>3</v>
      </c>
      <c r="B34">
        <f>ROUND(AVERAGE('BI-GRU'!B34:D34),4)</f>
        <v>6.9737</v>
      </c>
      <c r="C34">
        <f>ROUND(AVERAGE('BI-GRU'!G33:I34),4)</f>
        <v>9.5440000000000005</v>
      </c>
      <c r="D34">
        <f>ROUND(AVERAGE('BI-GRU'!L33:N34),4)</f>
        <v>9.5387000000000004</v>
      </c>
      <c r="E34">
        <f>ROUND(AVERAGE('BI-GRU'!Q34:S34),4)</f>
        <v>6.444</v>
      </c>
      <c r="F34">
        <f>ROUND(AVERAGE('BI-GRU'!V34:X34),4)</f>
        <v>6.6253000000000002</v>
      </c>
      <c r="G34">
        <f>ROUND(AVERAGE('BI-GRU'!AA34:AC34),4)</f>
        <v>7.3419999999999996</v>
      </c>
      <c r="H34">
        <f>ROUND(AVERAGE('BI-GRU'!AF33:AH34),4)</f>
        <v>9.2758000000000003</v>
      </c>
      <c r="I34">
        <f>ROUND(AVERAGE('BI-GRU'!AK34:AM34),4)</f>
        <v>7.016</v>
      </c>
      <c r="J34">
        <f>ROUND(AVERAGE('BI-GRU'!AP34:AR34),4)</f>
        <v>7.1237000000000004</v>
      </c>
      <c r="K34">
        <f>ROUND(AVERAGE('BI-GRU'!AU34:AW34),4)</f>
        <v>6.6557000000000004</v>
      </c>
      <c r="L34">
        <f>ROUND(AVERAGE('BI-GRU'!AZ34:BB34),4)</f>
        <v>7.31</v>
      </c>
      <c r="M34">
        <f>ROUND(AVERAGE('BI-GRU'!BE34:BG34),4)</f>
        <v>7.0693000000000001</v>
      </c>
      <c r="N34">
        <f>ROUND(AVERAGE('BI-GRU'!BJ34:BL34),4)</f>
        <v>6.7</v>
      </c>
      <c r="O34" s="3">
        <f t="shared" si="2"/>
        <v>1.0961000000000001</v>
      </c>
      <c r="P34" s="2">
        <f t="shared" si="0"/>
        <v>7.5091000000000001</v>
      </c>
      <c r="Q34" s="4">
        <f t="shared" si="3"/>
        <v>6.8467333991281496</v>
      </c>
      <c r="R34" s="4">
        <f t="shared" si="1"/>
        <v>8.1714666008718506</v>
      </c>
    </row>
    <row r="35" spans="1:18" x14ac:dyDescent="0.2">
      <c r="A35" t="s">
        <v>4</v>
      </c>
      <c r="B35">
        <f>ROUND(AVERAGE('BI-GRU'!B35:D35),4)</f>
        <v>46.204000000000001</v>
      </c>
      <c r="C35">
        <f>ROUND(AVERAGE('BI-GRU'!G34:I35),4)</f>
        <v>28.752800000000001</v>
      </c>
      <c r="D35">
        <f>ROUND(AVERAGE('BI-GRU'!L34:N35),4)</f>
        <v>28.701499999999999</v>
      </c>
      <c r="E35">
        <f>ROUND(AVERAGE('BI-GRU'!Q35:S35),4)</f>
        <v>39.3217</v>
      </c>
      <c r="F35">
        <f>ROUND(AVERAGE('BI-GRU'!V35:X35),4)</f>
        <v>42.177</v>
      </c>
      <c r="G35">
        <f>ROUND(AVERAGE('BI-GRU'!AA35:AC35),4)</f>
        <v>50.536000000000001</v>
      </c>
      <c r="H35">
        <f>ROUND(AVERAGE('BI-GRU'!AF34:AH35),4)</f>
        <v>27.145800000000001</v>
      </c>
      <c r="I35">
        <f>ROUND(AVERAGE('BI-GRU'!AK35:AM35),4)</f>
        <v>47.034300000000002</v>
      </c>
      <c r="J35">
        <f>ROUND(AVERAGE('BI-GRU'!AP35:AR35),4)</f>
        <v>47.667700000000004</v>
      </c>
      <c r="K35">
        <f>ROUND(AVERAGE('BI-GRU'!AU35:AW35),4)</f>
        <v>40.720999999999997</v>
      </c>
      <c r="L35">
        <f>ROUND(AVERAGE('BI-GRU'!AZ35:BB35),4)</f>
        <v>50.0687</v>
      </c>
      <c r="M35">
        <f>ROUND(AVERAGE('BI-GRU'!BE35:BG35),4)</f>
        <v>49.088999999999999</v>
      </c>
      <c r="N35">
        <f>ROUND(AVERAGE('BI-GRU'!BJ35:BL35),4)</f>
        <v>42.220700000000001</v>
      </c>
      <c r="O35" s="3">
        <f t="shared" si="2"/>
        <v>8.0485000000000007</v>
      </c>
      <c r="P35" s="2">
        <f t="shared" ref="P35:P61" si="4">ROUND(AVERAGE(B35:N35),4)</f>
        <v>41.510800000000003</v>
      </c>
      <c r="Q35" s="4">
        <f t="shared" ref="Q35:Q66" si="5">P35-$T$2*O35/SQRT($N$1)</f>
        <v>36.647140126706425</v>
      </c>
      <c r="R35" s="4">
        <f t="shared" ref="R35:R66" si="6">P35+$T$2*O35/SQRT($N$1)</f>
        <v>46.374459873293581</v>
      </c>
    </row>
    <row r="36" spans="1:18" x14ac:dyDescent="0.2">
      <c r="A36" t="s">
        <v>5</v>
      </c>
      <c r="B36">
        <f>ROUND(AVERAGE('BI-GRU'!B36:D36),4)</f>
        <v>0.75390000000000001</v>
      </c>
      <c r="C36">
        <f>ROUND(AVERAGE('BI-GRU'!G35:I36),4)</f>
        <v>25.5063</v>
      </c>
      <c r="D36">
        <f>ROUND(AVERAGE('BI-GRU'!L35:N36),4)</f>
        <v>25.4467</v>
      </c>
      <c r="E36">
        <f>ROUND(AVERAGE('BI-GRU'!Q36:S36),4)</f>
        <v>0.75409999999999999</v>
      </c>
      <c r="F36">
        <f>ROUND(AVERAGE('BI-GRU'!V36:X36),4)</f>
        <v>0.75439999999999996</v>
      </c>
      <c r="G36">
        <f>ROUND(AVERAGE('BI-GRU'!AA36:AC36),4)</f>
        <v>0.75429999999999997</v>
      </c>
      <c r="H36">
        <f>ROUND(AVERAGE('BI-GRU'!AF35:AH36),4)</f>
        <v>24.063199999999998</v>
      </c>
      <c r="I36">
        <f>ROUND(AVERAGE('BI-GRU'!AK36:AM36),4)</f>
        <v>0.75409999999999999</v>
      </c>
      <c r="J36">
        <f>ROUND(AVERAGE('BI-GRU'!AP36:AR36),4)</f>
        <v>0.75449999999999995</v>
      </c>
      <c r="K36">
        <f>ROUND(AVERAGE('BI-GRU'!AU36:AW36),4)</f>
        <v>0.75419999999999998</v>
      </c>
      <c r="L36">
        <f>ROUND(AVERAGE('BI-GRU'!AZ36:BB36),4)</f>
        <v>0.75449999999999995</v>
      </c>
      <c r="M36">
        <f>ROUND(AVERAGE('BI-GRU'!BE36:BG36),4)</f>
        <v>0.75409999999999999</v>
      </c>
      <c r="N36">
        <f>ROUND(AVERAGE('BI-GRU'!BJ36:BL36),4)</f>
        <v>0.75429999999999997</v>
      </c>
      <c r="O36" s="3">
        <f t="shared" si="2"/>
        <v>10.2226</v>
      </c>
      <c r="P36" s="2">
        <f t="shared" si="4"/>
        <v>6.3506999999999998</v>
      </c>
      <c r="Q36" s="4">
        <f t="shared" si="5"/>
        <v>0.17324464549531715</v>
      </c>
      <c r="R36" s="4">
        <f t="shared" si="6"/>
        <v>12.528155354504683</v>
      </c>
    </row>
    <row r="37" spans="1:18" x14ac:dyDescent="0.2">
      <c r="A37" t="s">
        <v>6</v>
      </c>
      <c r="B37">
        <f>ROUND(AVERAGE('BI-GRU'!B37:D37),4)</f>
        <v>5.0309999999999997</v>
      </c>
      <c r="L37">
        <f>ROUND(AVERAGE('BI-GRU'!AZ37:BB37),4)</f>
        <v>4.8902999999999999</v>
      </c>
      <c r="M37">
        <f>ROUND(AVERAGE('BI-GRU'!BE37:BG37),4)</f>
        <v>5.0083000000000002</v>
      </c>
      <c r="N37">
        <f>ROUND(AVERAGE('BI-GRU'!BJ37:BL37),4)</f>
        <v>5.1157000000000004</v>
      </c>
      <c r="O37" s="3">
        <f t="shared" si="2"/>
        <v>8.0500000000000002E-2</v>
      </c>
      <c r="P37" s="2">
        <f t="shared" si="4"/>
        <v>5.0113000000000003</v>
      </c>
      <c r="Q37" s="4">
        <f t="shared" si="5"/>
        <v>4.9626543368577831</v>
      </c>
      <c r="R37" s="4">
        <f t="shared" si="6"/>
        <v>5.0599456631422175</v>
      </c>
    </row>
    <row r="38" spans="1:18" x14ac:dyDescent="0.2">
      <c r="A38" t="s">
        <v>0</v>
      </c>
      <c r="B38" t="s">
        <v>12</v>
      </c>
      <c r="O38" s="3" t="e">
        <f t="shared" si="2"/>
        <v>#DIV/0!</v>
      </c>
      <c r="P38" s="2" t="e">
        <f t="shared" si="4"/>
        <v>#DIV/0!</v>
      </c>
      <c r="Q38" s="4" t="e">
        <f t="shared" si="5"/>
        <v>#DIV/0!</v>
      </c>
      <c r="R38" s="4" t="e">
        <f t="shared" si="6"/>
        <v>#DIV/0!</v>
      </c>
    </row>
    <row r="39" spans="1:18" x14ac:dyDescent="0.2">
      <c r="A39" t="s">
        <v>2</v>
      </c>
      <c r="B39">
        <f>ROUND(AVERAGE('BI-GRU'!B39:D39),4)</f>
        <v>0.60929999999999995</v>
      </c>
      <c r="C39">
        <f>ROUND(AVERAGE('BI-GRU'!G38:I39),4)</f>
        <v>0.61099999999999999</v>
      </c>
      <c r="D39">
        <f>ROUND(AVERAGE('BI-GRU'!L38:N39),4)</f>
        <v>0.61070000000000002</v>
      </c>
      <c r="E39">
        <f>ROUND(AVERAGE('BI-GRU'!Q39:S39),4)</f>
        <v>0.61270000000000002</v>
      </c>
      <c r="F39">
        <f>ROUND(AVERAGE('BI-GRU'!V39:X39),4)</f>
        <v>0.60829999999999995</v>
      </c>
      <c r="G39">
        <f>ROUND(AVERAGE('BI-GRU'!AA39:AC39),4)</f>
        <v>0.61470000000000002</v>
      </c>
      <c r="H39">
        <f>ROUND(AVERAGE('BI-GRU'!AF38:AH39),4)</f>
        <v>0.61</v>
      </c>
      <c r="I39">
        <f>ROUND(AVERAGE('BI-GRU'!AK39:AM39),4)</f>
        <v>0.61329999999999996</v>
      </c>
      <c r="J39">
        <f>ROUND(AVERAGE('BI-GRU'!AP39:AR39),4)</f>
        <v>0.60970000000000002</v>
      </c>
      <c r="K39">
        <f>ROUND(AVERAGE('BI-GRU'!AU39:AW39),4)</f>
        <v>0.60670000000000002</v>
      </c>
      <c r="L39">
        <f>ROUND(AVERAGE('BI-GRU'!AZ39:BB39),4)</f>
        <v>0.61</v>
      </c>
      <c r="M39">
        <f>ROUND(AVERAGE('BI-GRU'!BE39:BG39),4)</f>
        <v>0.61070000000000002</v>
      </c>
      <c r="N39">
        <f>ROUND(AVERAGE('BI-GRU'!BJ39:BL39),4)</f>
        <v>0.60870000000000002</v>
      </c>
      <c r="O39" s="3">
        <f t="shared" si="2"/>
        <v>2.0999999999999999E-3</v>
      </c>
      <c r="P39" s="2">
        <f t="shared" si="4"/>
        <v>0.61040000000000005</v>
      </c>
      <c r="Q39" s="4">
        <f t="shared" si="5"/>
        <v>0.60913098270063792</v>
      </c>
      <c r="R39" s="4">
        <f t="shared" si="6"/>
        <v>0.61166901729936218</v>
      </c>
    </row>
    <row r="40" spans="1:18" x14ac:dyDescent="0.2">
      <c r="A40" t="s">
        <v>3</v>
      </c>
      <c r="B40">
        <f>ROUND(AVERAGE('BI-GRU'!B40:D40),4)</f>
        <v>0.12230000000000001</v>
      </c>
      <c r="C40">
        <f>ROUND(AVERAGE('BI-GRU'!G39:I40),4)</f>
        <v>0.36499999999999999</v>
      </c>
      <c r="D40">
        <f>ROUND(AVERAGE('BI-GRU'!L39:N40),4)</f>
        <v>0.36170000000000002</v>
      </c>
      <c r="E40">
        <f>ROUND(AVERAGE('BI-GRU'!Q40:S40),4)</f>
        <v>0.126</v>
      </c>
      <c r="F40">
        <f>ROUND(AVERAGE('BI-GRU'!V40:X40),4)</f>
        <v>0.1087</v>
      </c>
      <c r="G40">
        <f>ROUND(AVERAGE('BI-GRU'!AA40:AC40),4)</f>
        <v>0.124</v>
      </c>
      <c r="H40">
        <f>ROUND(AVERAGE('BI-GRU'!AF39:AH40),4)</f>
        <v>0.36420000000000002</v>
      </c>
      <c r="I40">
        <f>ROUND(AVERAGE('BI-GRU'!AK40:AM40),4)</f>
        <v>0.12130000000000001</v>
      </c>
      <c r="J40">
        <f>ROUND(AVERAGE('BI-GRU'!AP40:AR40),4)</f>
        <v>0.10100000000000001</v>
      </c>
      <c r="K40">
        <f>ROUND(AVERAGE('BI-GRU'!AU40:AW40),4)</f>
        <v>0.13500000000000001</v>
      </c>
      <c r="L40">
        <f>ROUND(AVERAGE('BI-GRU'!AZ40:BB40),4)</f>
        <v>0.1087</v>
      </c>
      <c r="M40">
        <f>ROUND(AVERAGE('BI-GRU'!BE40:BG40),4)</f>
        <v>0.11799999999999999</v>
      </c>
      <c r="N40">
        <f>ROUND(AVERAGE('BI-GRU'!BJ40:BL40),4)</f>
        <v>0.1183</v>
      </c>
      <c r="O40" s="3">
        <f t="shared" si="2"/>
        <v>0.1037</v>
      </c>
      <c r="P40" s="2">
        <f t="shared" si="4"/>
        <v>0.1749</v>
      </c>
      <c r="Q40" s="4">
        <f t="shared" si="5"/>
        <v>0.11223471716959132</v>
      </c>
      <c r="R40" s="4">
        <f t="shared" si="6"/>
        <v>0.23756528283040867</v>
      </c>
    </row>
    <row r="41" spans="1:18" x14ac:dyDescent="0.2">
      <c r="A41" t="s">
        <v>4</v>
      </c>
      <c r="B41">
        <f>ROUND(AVERAGE('BI-GRU'!B41:D41),4)</f>
        <v>0.72670000000000001</v>
      </c>
      <c r="C41">
        <f>ROUND(AVERAGE('BI-GRU'!G40:I41),4)</f>
        <v>0.4118</v>
      </c>
      <c r="D41">
        <f>ROUND(AVERAGE('BI-GRU'!L40:N41),4)</f>
        <v>0.38719999999999999</v>
      </c>
      <c r="E41">
        <f>ROUND(AVERAGE('BI-GRU'!Q41:S41),4)</f>
        <v>0.74829999999999997</v>
      </c>
      <c r="F41">
        <f>ROUND(AVERAGE('BI-GRU'!V41:X41),4)</f>
        <v>0.63500000000000001</v>
      </c>
      <c r="G41">
        <f>ROUND(AVERAGE('BI-GRU'!AA41:AC41),4)</f>
        <v>0.73599999999999999</v>
      </c>
      <c r="H41">
        <f>ROUND(AVERAGE('BI-GRU'!AF40:AH41),4)</f>
        <v>0.40949999999999998</v>
      </c>
      <c r="I41">
        <f>ROUND(AVERAGE('BI-GRU'!AK41:AM41),4)</f>
        <v>0.71699999999999997</v>
      </c>
      <c r="J41">
        <f>ROUND(AVERAGE('BI-GRU'!AP41:AR41),4)</f>
        <v>0.58169999999999999</v>
      </c>
      <c r="K41">
        <f>ROUND(AVERAGE('BI-GRU'!AU41:AW41),4)</f>
        <v>0.80900000000000005</v>
      </c>
      <c r="L41">
        <f>ROUND(AVERAGE('BI-GRU'!AZ41:BB41),4)</f>
        <v>0.63500000000000001</v>
      </c>
      <c r="M41">
        <f>ROUND(AVERAGE('BI-GRU'!BE41:BG41),4)</f>
        <v>0.69530000000000003</v>
      </c>
      <c r="N41">
        <f>ROUND(AVERAGE('BI-GRU'!BJ41:BL41),4)</f>
        <v>0.69669999999999999</v>
      </c>
      <c r="O41" s="3">
        <f t="shared" si="2"/>
        <v>0.13600000000000001</v>
      </c>
      <c r="P41" s="2">
        <f t="shared" si="4"/>
        <v>0.62990000000000002</v>
      </c>
      <c r="Q41" s="4">
        <f t="shared" si="5"/>
        <v>0.54771602251749685</v>
      </c>
      <c r="R41" s="4">
        <f t="shared" si="6"/>
        <v>0.71208397748250318</v>
      </c>
    </row>
    <row r="42" spans="1:18" x14ac:dyDescent="0.2">
      <c r="A42" t="s">
        <v>5</v>
      </c>
      <c r="B42">
        <f>ROUND(AVERAGE('BI-GRU'!B42:D42),4)</f>
        <v>7.4300000000000005E-2</v>
      </c>
      <c r="C42">
        <f>ROUND(AVERAGE('BI-GRU'!G41:I42),4)</f>
        <v>0.38950000000000001</v>
      </c>
      <c r="D42">
        <f>ROUND(AVERAGE('BI-GRU'!L41:N42),4)</f>
        <v>0.36799999999999999</v>
      </c>
      <c r="E42">
        <f>ROUND(AVERAGE('BI-GRU'!Q42:S42),4)</f>
        <v>7.4300000000000005E-2</v>
      </c>
      <c r="F42">
        <f>ROUND(AVERAGE('BI-GRU'!V42:X42),4)</f>
        <v>7.4300000000000005E-2</v>
      </c>
      <c r="G42">
        <f>ROUND(AVERAGE('BI-GRU'!AA42:AC42),4)</f>
        <v>7.4300000000000005E-2</v>
      </c>
      <c r="H42">
        <f>ROUND(AVERAGE('BI-GRU'!AF41:AH42),4)</f>
        <v>0.38750000000000001</v>
      </c>
      <c r="I42">
        <f>ROUND(AVERAGE('BI-GRU'!AK42:AM42),4)</f>
        <v>7.4300000000000005E-2</v>
      </c>
      <c r="J42">
        <f>ROUND(AVERAGE('BI-GRU'!AP42:AR42),4)</f>
        <v>7.4300000000000005E-2</v>
      </c>
      <c r="K42">
        <f>ROUND(AVERAGE('BI-GRU'!AU42:AW42),4)</f>
        <v>7.4300000000000005E-2</v>
      </c>
      <c r="L42">
        <f>ROUND(AVERAGE('BI-GRU'!AZ42:BB42),4)</f>
        <v>7.4300000000000005E-2</v>
      </c>
      <c r="M42">
        <f>ROUND(AVERAGE('BI-GRU'!BE42:BG42),4)</f>
        <v>7.4300000000000005E-2</v>
      </c>
      <c r="N42">
        <f>ROUND(AVERAGE('BI-GRU'!BJ42:BL42),4)</f>
        <v>7.4300000000000005E-2</v>
      </c>
      <c r="O42" s="3">
        <f t="shared" si="2"/>
        <v>0.12959999999999999</v>
      </c>
      <c r="P42" s="2">
        <f t="shared" si="4"/>
        <v>0.1452</v>
      </c>
      <c r="Q42" s="4">
        <f t="shared" si="5"/>
        <v>6.6883503810791098E-2</v>
      </c>
      <c r="R42" s="4">
        <f t="shared" si="6"/>
        <v>0.22351649618920888</v>
      </c>
    </row>
    <row r="43" spans="1:18" x14ac:dyDescent="0.2">
      <c r="A43" t="s">
        <v>6</v>
      </c>
      <c r="B43">
        <f>ROUND(AVERAGE('BI-GRU'!B43:D43),4)</f>
        <v>5.2652999999999999</v>
      </c>
      <c r="L43">
        <f>ROUND(AVERAGE('BI-GRU'!AZ43:BB43),4)</f>
        <v>5.0437000000000003</v>
      </c>
      <c r="M43">
        <f>ROUND(AVERAGE('BI-GRU'!BE43:BG43),4)</f>
        <v>4.9657</v>
      </c>
      <c r="N43">
        <f>ROUND(AVERAGE('BI-GRU'!BJ43:BL43),4)</f>
        <v>5.1280000000000001</v>
      </c>
      <c r="O43" s="3">
        <f t="shared" si="2"/>
        <v>0.111</v>
      </c>
      <c r="P43" s="2">
        <f t="shared" si="4"/>
        <v>5.1006999999999998</v>
      </c>
      <c r="Q43" s="4">
        <f t="shared" si="5"/>
        <v>5.0336233713194272</v>
      </c>
      <c r="R43" s="4">
        <f t="shared" si="6"/>
        <v>5.1677766286805724</v>
      </c>
    </row>
    <row r="44" spans="1:18" x14ac:dyDescent="0.2">
      <c r="A44" t="s">
        <v>0</v>
      </c>
      <c r="B44" t="s">
        <v>13</v>
      </c>
      <c r="O44" s="3" t="e">
        <f t="shared" si="2"/>
        <v>#DIV/0!</v>
      </c>
      <c r="P44" s="2" t="e">
        <f t="shared" si="4"/>
        <v>#DIV/0!</v>
      </c>
      <c r="Q44" s="4" t="e">
        <f t="shared" si="5"/>
        <v>#DIV/0!</v>
      </c>
      <c r="R44" s="4" t="e">
        <f t="shared" si="6"/>
        <v>#DIV/0!</v>
      </c>
    </row>
    <row r="45" spans="1:18" x14ac:dyDescent="0.2">
      <c r="A45" t="s">
        <v>2</v>
      </c>
      <c r="B45">
        <f>ROUND(AVERAGE('BI-GRU'!B45:D45),4)</f>
        <v>0.60970000000000002</v>
      </c>
      <c r="C45">
        <f>ROUND(AVERAGE('BI-GRU'!G44:I45),4)</f>
        <v>0.60929999999999995</v>
      </c>
      <c r="D45">
        <f>ROUND(AVERAGE('BI-GRU'!L44:N45),4)</f>
        <v>0.60729999999999995</v>
      </c>
      <c r="E45">
        <f>ROUND(AVERAGE('BI-GRU'!Q45:S45),4)</f>
        <v>0.60899999999999999</v>
      </c>
      <c r="F45">
        <f>ROUND(AVERAGE('BI-GRU'!V45:X45),4)</f>
        <v>0.61529999999999996</v>
      </c>
      <c r="G45">
        <f>ROUND(AVERAGE('BI-GRU'!AA45:AC45),4)</f>
        <v>0.61370000000000002</v>
      </c>
      <c r="H45">
        <f>ROUND(AVERAGE('BI-GRU'!AF44:AH45),4)</f>
        <v>0.61029999999999995</v>
      </c>
      <c r="I45">
        <f>ROUND(AVERAGE('BI-GRU'!AK45:AM45),4)</f>
        <v>0.61029999999999995</v>
      </c>
      <c r="J45">
        <f>ROUND(AVERAGE('BI-GRU'!AP45:AR45),4)</f>
        <v>0.61170000000000002</v>
      </c>
      <c r="K45">
        <f>ROUND(AVERAGE('BI-GRU'!AU45:AW45),4)</f>
        <v>0.60929999999999995</v>
      </c>
      <c r="L45">
        <f>ROUND(AVERAGE('BI-GRU'!AZ45:BB45),4)</f>
        <v>0.60629999999999995</v>
      </c>
      <c r="M45">
        <f>ROUND(AVERAGE('BI-GRU'!BE45:BG45),4)</f>
        <v>0.61170000000000002</v>
      </c>
      <c r="N45">
        <f>ROUND(AVERAGE('BI-GRU'!BJ45:BL45),4)</f>
        <v>0.61099999999999999</v>
      </c>
      <c r="O45" s="3">
        <f t="shared" si="2"/>
        <v>2.3E-3</v>
      </c>
      <c r="P45" s="2">
        <f t="shared" si="4"/>
        <v>0.61040000000000005</v>
      </c>
      <c r="Q45" s="4">
        <f t="shared" si="5"/>
        <v>0.60901012391022247</v>
      </c>
      <c r="R45" s="4">
        <f t="shared" si="6"/>
        <v>0.61178987608977764</v>
      </c>
    </row>
    <row r="46" spans="1:18" x14ac:dyDescent="0.2">
      <c r="A46" t="s">
        <v>3</v>
      </c>
      <c r="B46">
        <f>ROUND(AVERAGE('BI-GRU'!B46:D46),4)</f>
        <v>0.128</v>
      </c>
      <c r="C46">
        <f>ROUND(AVERAGE('BI-GRU'!G45:I46),4)</f>
        <v>0.37230000000000002</v>
      </c>
      <c r="D46">
        <f>ROUND(AVERAGE('BI-GRU'!L45:N46),4)</f>
        <v>0.37080000000000002</v>
      </c>
      <c r="E46">
        <f>ROUND(AVERAGE('BI-GRU'!Q46:S46),4)</f>
        <v>9.5000000000000001E-2</v>
      </c>
      <c r="F46">
        <f>ROUND(AVERAGE('BI-GRU'!V46:X46),4)</f>
        <v>0.1163</v>
      </c>
      <c r="G46">
        <f>ROUND(AVERAGE('BI-GRU'!AA46:AC46),4)</f>
        <v>0.1303</v>
      </c>
      <c r="H46">
        <f>ROUND(AVERAGE('BI-GRU'!AF45:AH46),4)</f>
        <v>0.36280000000000001</v>
      </c>
      <c r="I46">
        <f>ROUND(AVERAGE('BI-GRU'!AK46:AM46),4)</f>
        <v>0.114</v>
      </c>
      <c r="J46">
        <f>ROUND(AVERAGE('BI-GRU'!AP46:AR46),4)</f>
        <v>0.13800000000000001</v>
      </c>
      <c r="K46">
        <f>ROUND(AVERAGE('BI-GRU'!AU46:AW46),4)</f>
        <v>0.104</v>
      </c>
      <c r="L46">
        <f>ROUND(AVERAGE('BI-GRU'!AZ46:BB46),4)</f>
        <v>0.10829999999999999</v>
      </c>
      <c r="M46">
        <f>ROUND(AVERAGE('BI-GRU'!BE46:BG46),4)</f>
        <v>0.12130000000000001</v>
      </c>
      <c r="N46">
        <f>ROUND(AVERAGE('BI-GRU'!BJ46:BL46),4)</f>
        <v>0.1123</v>
      </c>
      <c r="O46" s="3">
        <f t="shared" si="2"/>
        <v>0.1067</v>
      </c>
      <c r="P46" s="2">
        <f t="shared" si="4"/>
        <v>0.1749</v>
      </c>
      <c r="Q46" s="4">
        <f t="shared" si="5"/>
        <v>0.11042183531335964</v>
      </c>
      <c r="R46" s="4">
        <f t="shared" si="6"/>
        <v>0.23937816468664036</v>
      </c>
    </row>
    <row r="47" spans="1:18" x14ac:dyDescent="0.2">
      <c r="A47" t="s">
        <v>4</v>
      </c>
      <c r="B47">
        <f>ROUND(AVERAGE('BI-GRU'!B47:D47),4)</f>
        <v>0.76200000000000001</v>
      </c>
      <c r="C47">
        <f>ROUND(AVERAGE('BI-GRU'!G46:I47),4)</f>
        <v>0.4738</v>
      </c>
      <c r="D47">
        <f>ROUND(AVERAGE('BI-GRU'!L46:N47),4)</f>
        <v>0.46949999999999997</v>
      </c>
      <c r="E47">
        <f>ROUND(AVERAGE('BI-GRU'!Q47:S47),4)</f>
        <v>0.5423</v>
      </c>
      <c r="F47">
        <f>ROUND(AVERAGE('BI-GRU'!V47:X47),4)</f>
        <v>0.68530000000000002</v>
      </c>
      <c r="G47">
        <f>ROUND(AVERAGE('BI-GRU'!AA47:AC47),4)</f>
        <v>0.77800000000000002</v>
      </c>
      <c r="H47">
        <f>ROUND(AVERAGE('BI-GRU'!AF46:AH47),4)</f>
        <v>0.39729999999999999</v>
      </c>
      <c r="I47">
        <f>ROUND(AVERAGE('BI-GRU'!AK47:AM47),4)</f>
        <v>0.66969999999999996</v>
      </c>
      <c r="J47">
        <f>ROUND(AVERAGE('BI-GRU'!AP47:AR47),4)</f>
        <v>0.83069999999999999</v>
      </c>
      <c r="K47">
        <f>ROUND(AVERAGE('BI-GRU'!AU47:AW47),4)</f>
        <v>0.60329999999999995</v>
      </c>
      <c r="L47">
        <f>ROUND(AVERAGE('BI-GRU'!AZ47:BB47),4)</f>
        <v>0.62970000000000004</v>
      </c>
      <c r="M47">
        <f>ROUND(AVERAGE('BI-GRU'!BE47:BG47),4)</f>
        <v>0.71899999999999997</v>
      </c>
      <c r="N47">
        <f>ROUND(AVERAGE('BI-GRU'!BJ47:BL47),4)</f>
        <v>0.66100000000000003</v>
      </c>
      <c r="O47" s="3">
        <f t="shared" si="2"/>
        <v>0.1258</v>
      </c>
      <c r="P47" s="2">
        <f t="shared" si="4"/>
        <v>0.63239999999999996</v>
      </c>
      <c r="Q47" s="4">
        <f t="shared" si="5"/>
        <v>0.55637982082868453</v>
      </c>
      <c r="R47" s="4">
        <f t="shared" si="6"/>
        <v>0.70842017917131539</v>
      </c>
    </row>
    <row r="48" spans="1:18" x14ac:dyDescent="0.2">
      <c r="A48" t="s">
        <v>5</v>
      </c>
      <c r="B48">
        <f>ROUND(AVERAGE('BI-GRU'!B48:D48),4)</f>
        <v>7.4300000000000005E-2</v>
      </c>
      <c r="C48">
        <f>ROUND(AVERAGE('BI-GRU'!G47:I48),4)</f>
        <v>0.44330000000000003</v>
      </c>
      <c r="D48">
        <f>ROUND(AVERAGE('BI-GRU'!L47:N48),4)</f>
        <v>0.4395</v>
      </c>
      <c r="E48">
        <f>ROUND(AVERAGE('BI-GRU'!Q48:S48),4)</f>
        <v>7.4300000000000005E-2</v>
      </c>
      <c r="F48">
        <f>ROUND(AVERAGE('BI-GRU'!V48:X48),4)</f>
        <v>7.4300000000000005E-2</v>
      </c>
      <c r="G48">
        <f>ROUND(AVERAGE('BI-GRU'!AA48:AC48),4)</f>
        <v>7.4300000000000005E-2</v>
      </c>
      <c r="H48">
        <f>ROUND(AVERAGE('BI-GRU'!AF47:AH48),4)</f>
        <v>0.37680000000000002</v>
      </c>
      <c r="I48">
        <f>ROUND(AVERAGE('BI-GRU'!AK48:AM48),4)</f>
        <v>7.4300000000000005E-2</v>
      </c>
      <c r="J48">
        <f>ROUND(AVERAGE('BI-GRU'!AP48:AR48),4)</f>
        <v>7.4300000000000005E-2</v>
      </c>
      <c r="K48">
        <f>ROUND(AVERAGE('BI-GRU'!AU48:AW48),4)</f>
        <v>7.4300000000000005E-2</v>
      </c>
      <c r="L48">
        <f>ROUND(AVERAGE('BI-GRU'!AZ48:BB48),4)</f>
        <v>7.4300000000000005E-2</v>
      </c>
      <c r="M48">
        <f>ROUND(AVERAGE('BI-GRU'!BE48:BG48),4)</f>
        <v>7.4300000000000005E-2</v>
      </c>
      <c r="N48">
        <f>ROUND(AVERAGE('BI-GRU'!BJ48:BL48),4)</f>
        <v>7.4300000000000005E-2</v>
      </c>
      <c r="O48" s="3">
        <f t="shared" si="2"/>
        <v>0.14630000000000001</v>
      </c>
      <c r="P48" s="2">
        <f t="shared" si="4"/>
        <v>0.154</v>
      </c>
      <c r="Q48" s="4">
        <f t="shared" si="5"/>
        <v>6.5591794811101362E-2</v>
      </c>
      <c r="R48" s="4">
        <f t="shared" si="6"/>
        <v>0.24240820518889863</v>
      </c>
    </row>
    <row r="49" spans="1:18" x14ac:dyDescent="0.2">
      <c r="A49" t="s">
        <v>6</v>
      </c>
      <c r="B49">
        <f>ROUND(AVERAGE('BI-GRU'!B49:D49),4)</f>
        <v>5.7457000000000003</v>
      </c>
      <c r="C49">
        <f>ROUND(AVERAGE('BI-GRU'!G48:I49),4)</f>
        <v>2.7368000000000001</v>
      </c>
      <c r="D49">
        <f>ROUND(AVERAGE('BI-GRU'!L48:N49),4)</f>
        <v>3.0815000000000001</v>
      </c>
      <c r="E49">
        <f>ROUND(AVERAGE('BI-GRU'!Q49:S49),4)</f>
        <v>6.4532999999999996</v>
      </c>
      <c r="F49">
        <f>ROUND(AVERAGE('BI-GRU'!V49:X49),4)</f>
        <v>7.0839999999999996</v>
      </c>
      <c r="G49">
        <f>ROUND(AVERAGE('BI-GRU'!AA49:AC49),4)</f>
        <v>7.2773000000000003</v>
      </c>
      <c r="H49">
        <f>ROUND(AVERAGE('BI-GRU'!AF48:AH49),4)</f>
        <v>4.62</v>
      </c>
      <c r="I49">
        <f>ROUND(AVERAGE('BI-GRU'!AK49:AM49),4)</f>
        <v>9.1159999999999997</v>
      </c>
      <c r="J49">
        <f>ROUND(AVERAGE('BI-GRU'!AP49:AR49),4)</f>
        <v>20.3323</v>
      </c>
      <c r="K49">
        <f>ROUND(AVERAGE('BI-GRU'!AU49:AW49),4)</f>
        <v>11.436299999999999</v>
      </c>
      <c r="L49">
        <f>ROUND(AVERAGE('BI-GRU'!AZ49:BB49),4)</f>
        <v>5.4729999999999999</v>
      </c>
      <c r="M49">
        <f>ROUND(AVERAGE('BI-GRU'!BE49:BG49),4)</f>
        <v>7.2313000000000001</v>
      </c>
      <c r="N49">
        <f>ROUND(AVERAGE('BI-GRU'!BJ49:BL49),4)</f>
        <v>5.0609999999999999</v>
      </c>
      <c r="O49" s="3">
        <f t="shared" si="2"/>
        <v>4.3636999999999997</v>
      </c>
      <c r="P49" s="2">
        <f t="shared" si="4"/>
        <v>7.3575999999999997</v>
      </c>
      <c r="Q49" s="4">
        <f t="shared" si="5"/>
        <v>4.7206424813205956</v>
      </c>
      <c r="R49" s="4">
        <f t="shared" si="6"/>
        <v>9.9945575186794038</v>
      </c>
    </row>
    <row r="50" spans="1:18" x14ac:dyDescent="0.2">
      <c r="A50" t="s">
        <v>0</v>
      </c>
      <c r="B50" t="s">
        <v>14</v>
      </c>
      <c r="O50" s="3" t="e">
        <f t="shared" si="2"/>
        <v>#DIV/0!</v>
      </c>
      <c r="P50" s="2" t="e">
        <f t="shared" si="4"/>
        <v>#DIV/0!</v>
      </c>
      <c r="Q50" s="4" t="e">
        <f t="shared" si="5"/>
        <v>#DIV/0!</v>
      </c>
      <c r="R50" s="4" t="e">
        <f t="shared" si="6"/>
        <v>#DIV/0!</v>
      </c>
    </row>
    <row r="51" spans="1:18" x14ac:dyDescent="0.2">
      <c r="A51" t="s">
        <v>2</v>
      </c>
      <c r="B51">
        <f>ROUND(AVERAGE('BI-GRU'!B51:D51),4)</f>
        <v>0.61070000000000002</v>
      </c>
      <c r="C51">
        <f>ROUND(AVERAGE('BI-GRU'!G50:I51),4)</f>
        <v>0.61270000000000002</v>
      </c>
      <c r="D51">
        <f>ROUND(AVERAGE('BI-GRU'!L50:N51),4)</f>
        <v>0.60799999999999998</v>
      </c>
      <c r="E51">
        <f>ROUND(AVERAGE('BI-GRU'!Q51:S51),4)</f>
        <v>0.61270000000000002</v>
      </c>
      <c r="F51">
        <f>ROUND(AVERAGE('BI-GRU'!V51:X51),4)</f>
        <v>0.60599999999999998</v>
      </c>
      <c r="G51">
        <f>ROUND(AVERAGE('BI-GRU'!AA51:AC51),4)</f>
        <v>0.60770000000000002</v>
      </c>
      <c r="H51">
        <f>ROUND(AVERAGE('BI-GRU'!AF50:AH51),4)</f>
        <v>0.60799999999999998</v>
      </c>
      <c r="I51">
        <f>ROUND(AVERAGE('BI-GRU'!AK51:AM51),4)</f>
        <v>0.61399999999999999</v>
      </c>
      <c r="J51">
        <f>ROUND(AVERAGE('BI-GRU'!AP51:AR51),4)</f>
        <v>0.61</v>
      </c>
      <c r="K51">
        <f>ROUND(AVERAGE('BI-GRU'!AU51:AW51),4)</f>
        <v>0.61070000000000002</v>
      </c>
      <c r="L51">
        <f>ROUND(AVERAGE('BI-GRU'!AZ51:BB51),4)</f>
        <v>0.61070000000000002</v>
      </c>
      <c r="M51">
        <f>ROUND(AVERAGE('BI-GRU'!BE51:BG51),4)</f>
        <v>0.61370000000000002</v>
      </c>
      <c r="N51">
        <f>ROUND(AVERAGE('BI-GRU'!BJ51:BL51),4)</f>
        <v>0.61070000000000002</v>
      </c>
      <c r="O51" s="3">
        <f t="shared" si="2"/>
        <v>2.3999999999999998E-3</v>
      </c>
      <c r="P51" s="2">
        <f t="shared" si="4"/>
        <v>0.61040000000000005</v>
      </c>
      <c r="Q51" s="4">
        <f t="shared" si="5"/>
        <v>0.60894969451501468</v>
      </c>
      <c r="R51" s="4">
        <f t="shared" si="6"/>
        <v>0.61185030548498542</v>
      </c>
    </row>
    <row r="52" spans="1:18" x14ac:dyDescent="0.2">
      <c r="A52" t="s">
        <v>3</v>
      </c>
      <c r="B52">
        <f>ROUND(AVERAGE('BI-GRU'!B52:D52),4)</f>
        <v>0.124</v>
      </c>
      <c r="C52">
        <f>ROUND(AVERAGE('BI-GRU'!G51:I52),4)</f>
        <v>0.37880000000000003</v>
      </c>
      <c r="D52">
        <f>ROUND(AVERAGE('BI-GRU'!L51:N52),4)</f>
        <v>0.37669999999999998</v>
      </c>
      <c r="E52">
        <f>ROUND(AVERAGE('BI-GRU'!Q52:S52),4)</f>
        <v>0.109</v>
      </c>
      <c r="F52">
        <f>ROUND(AVERAGE('BI-GRU'!V52:X52),4)</f>
        <v>0.1123</v>
      </c>
      <c r="G52">
        <f>ROUND(AVERAGE('BI-GRU'!AA52:AC52),4)</f>
        <v>0.127</v>
      </c>
      <c r="H52">
        <f>ROUND(AVERAGE('BI-GRU'!AF51:AH52),4)</f>
        <v>0.36670000000000003</v>
      </c>
      <c r="I52">
        <f>ROUND(AVERAGE('BI-GRU'!AK52:AM52),4)</f>
        <v>0.11700000000000001</v>
      </c>
      <c r="J52">
        <f>ROUND(AVERAGE('BI-GRU'!AP52:AR52),4)</f>
        <v>0.1227</v>
      </c>
      <c r="K52">
        <f>ROUND(AVERAGE('BI-GRU'!AU52:AW52),4)</f>
        <v>0.12230000000000001</v>
      </c>
      <c r="L52">
        <f>ROUND(AVERAGE('BI-GRU'!AZ52:BB52),4)</f>
        <v>0.105</v>
      </c>
      <c r="M52">
        <f>ROUND(AVERAGE('BI-GRU'!BE52:BG52),4)</f>
        <v>0.1517</v>
      </c>
      <c r="N52">
        <f>ROUND(AVERAGE('BI-GRU'!BJ52:BL52),4)</f>
        <v>0.10630000000000001</v>
      </c>
      <c r="O52" s="3">
        <f t="shared" si="2"/>
        <v>0.10780000000000001</v>
      </c>
      <c r="P52" s="2">
        <f t="shared" si="4"/>
        <v>0.1784</v>
      </c>
      <c r="Q52" s="4">
        <f t="shared" si="5"/>
        <v>0.11325711196607469</v>
      </c>
      <c r="R52" s="4">
        <f t="shared" si="6"/>
        <v>0.24354288803392532</v>
      </c>
    </row>
    <row r="53" spans="1:18" x14ac:dyDescent="0.2">
      <c r="A53" t="s">
        <v>4</v>
      </c>
      <c r="B53">
        <f>ROUND(AVERAGE('BI-GRU'!B53:D53),4)</f>
        <v>0.73729999999999996</v>
      </c>
      <c r="C53">
        <f>ROUND(AVERAGE('BI-GRU'!G52:I53),4)</f>
        <v>0.51129999999999998</v>
      </c>
      <c r="D53">
        <f>ROUND(AVERAGE('BI-GRU'!L52:N53),4)</f>
        <v>0.51170000000000004</v>
      </c>
      <c r="E53">
        <f>ROUND(AVERAGE('BI-GRU'!Q53:S53),4)</f>
        <v>0.63470000000000004</v>
      </c>
      <c r="F53">
        <f>ROUND(AVERAGE('BI-GRU'!V53:X53),4)</f>
        <v>0.65900000000000003</v>
      </c>
      <c r="G53">
        <f>ROUND(AVERAGE('BI-GRU'!AA53:AC53),4)</f>
        <v>0.75700000000000001</v>
      </c>
      <c r="H53">
        <f>ROUND(AVERAGE('BI-GRU'!AF52:AH53),4)</f>
        <v>0.43480000000000002</v>
      </c>
      <c r="I53">
        <f>ROUND(AVERAGE('BI-GRU'!AK53:AM53),4)</f>
        <v>0.69130000000000003</v>
      </c>
      <c r="J53">
        <f>ROUND(AVERAGE('BI-GRU'!AP53:AR53),4)</f>
        <v>0.72599999999999998</v>
      </c>
      <c r="K53">
        <f>ROUND(AVERAGE('BI-GRU'!AU53:AW53),4)</f>
        <v>0.72529999999999994</v>
      </c>
      <c r="L53">
        <f>ROUND(AVERAGE('BI-GRU'!AZ53:BB53),4)</f>
        <v>0.60799999999999998</v>
      </c>
      <c r="M53">
        <f>ROUND(AVERAGE('BI-GRU'!BE53:BG53),4)</f>
        <v>0.92200000000000004</v>
      </c>
      <c r="N53">
        <f>ROUND(AVERAGE('BI-GRU'!BJ53:BL53),4)</f>
        <v>0.61929999999999996</v>
      </c>
      <c r="O53" s="3">
        <f t="shared" si="2"/>
        <v>0.12189999999999999</v>
      </c>
      <c r="P53" s="2">
        <f t="shared" si="4"/>
        <v>0.65669999999999995</v>
      </c>
      <c r="Q53" s="4">
        <f t="shared" si="5"/>
        <v>0.58303656724178576</v>
      </c>
      <c r="R53" s="4">
        <f t="shared" si="6"/>
        <v>0.73036343275821414</v>
      </c>
    </row>
    <row r="54" spans="1:18" x14ac:dyDescent="0.2">
      <c r="A54" t="s">
        <v>5</v>
      </c>
      <c r="B54">
        <f>ROUND(AVERAGE('BI-GRU'!B54:D54),4)</f>
        <v>7.4300000000000005E-2</v>
      </c>
      <c r="C54">
        <f>ROUND(AVERAGE('BI-GRU'!G53:I54),4)</f>
        <v>0.47599999999999998</v>
      </c>
      <c r="D54">
        <f>ROUND(AVERAGE('BI-GRU'!L53:N54),4)</f>
        <v>0.47620000000000001</v>
      </c>
      <c r="E54">
        <f>ROUND(AVERAGE('BI-GRU'!Q54:S54),4)</f>
        <v>7.4300000000000005E-2</v>
      </c>
      <c r="F54">
        <f>ROUND(AVERAGE('BI-GRU'!V54:X54),4)</f>
        <v>7.4300000000000005E-2</v>
      </c>
      <c r="G54">
        <f>ROUND(AVERAGE('BI-GRU'!AA54:AC54),4)</f>
        <v>7.4300000000000005E-2</v>
      </c>
      <c r="H54">
        <f>ROUND(AVERAGE('BI-GRU'!AF53:AH54),4)</f>
        <v>0.4093</v>
      </c>
      <c r="I54">
        <f>ROUND(AVERAGE('BI-GRU'!AK54:AM54),4)</f>
        <v>7.4300000000000005E-2</v>
      </c>
      <c r="J54">
        <f>ROUND(AVERAGE('BI-GRU'!AP54:AR54),4)</f>
        <v>7.4300000000000005E-2</v>
      </c>
      <c r="K54">
        <f>ROUND(AVERAGE('BI-GRU'!AU54:AW54),4)</f>
        <v>7.4300000000000005E-2</v>
      </c>
      <c r="L54">
        <f>ROUND(AVERAGE('BI-GRU'!AZ54:BB54),4)</f>
        <v>7.4300000000000005E-2</v>
      </c>
      <c r="M54">
        <f>ROUND(AVERAGE('BI-GRU'!BE54:BG54),4)</f>
        <v>7.4300000000000005E-2</v>
      </c>
      <c r="N54">
        <f>ROUND(AVERAGE('BI-GRU'!BJ54:BL54),4)</f>
        <v>7.4300000000000005E-2</v>
      </c>
      <c r="O54" s="3">
        <f t="shared" si="2"/>
        <v>0.16059999999999999</v>
      </c>
      <c r="P54" s="2">
        <f t="shared" si="4"/>
        <v>0.16189999999999999</v>
      </c>
      <c r="Q54" s="4">
        <f t="shared" si="5"/>
        <v>6.4850391296396984E-2</v>
      </c>
      <c r="R54" s="4">
        <f t="shared" si="6"/>
        <v>0.25894960870360301</v>
      </c>
    </row>
    <row r="55" spans="1:18" x14ac:dyDescent="0.2">
      <c r="A55" t="s">
        <v>6</v>
      </c>
      <c r="B55">
        <f>ROUND(AVERAGE('BI-GRU'!B55:D55),4)</f>
        <v>4.9537000000000004</v>
      </c>
      <c r="C55">
        <f>ROUND(AVERAGE('BI-GRU'!G54:I55),4)</f>
        <v>2.7168000000000001</v>
      </c>
      <c r="D55">
        <f>ROUND(AVERAGE('BI-GRU'!L54:N55),4)</f>
        <v>3.2639999999999998</v>
      </c>
      <c r="E55">
        <f>ROUND(AVERAGE('BI-GRU'!Q55:S55),4)</f>
        <v>12.3423</v>
      </c>
      <c r="F55">
        <f>ROUND(AVERAGE('BI-GRU'!V55:X55),4)</f>
        <v>7.3716999999999997</v>
      </c>
      <c r="G55">
        <f>ROUND(AVERAGE('BI-GRU'!AA55:AC55),4)</f>
        <v>7.4850000000000003</v>
      </c>
      <c r="H55">
        <f>ROUND(AVERAGE('BI-GRU'!AF54:AH55),4)</f>
        <v>4.5481999999999996</v>
      </c>
      <c r="I55">
        <f>ROUND(AVERAGE('BI-GRU'!AK55:AM55),4)</f>
        <v>8.3970000000000002</v>
      </c>
      <c r="J55">
        <f>ROUND(AVERAGE('BI-GRU'!AP55:AR55),4)</f>
        <v>10.531700000000001</v>
      </c>
      <c r="K55">
        <f>ROUND(AVERAGE('BI-GRU'!AU55:AW55),4)</f>
        <v>10.932700000000001</v>
      </c>
      <c r="L55">
        <f>ROUND(AVERAGE('BI-GRU'!AZ55:BB55),4)</f>
        <v>5.7643000000000004</v>
      </c>
      <c r="M55">
        <f>ROUND(AVERAGE('BI-GRU'!BE55:BG55),4)</f>
        <v>5.0293000000000001</v>
      </c>
      <c r="N55">
        <f>ROUND(AVERAGE('BI-GRU'!BJ55:BL55),4)</f>
        <v>5.1189999999999998</v>
      </c>
      <c r="O55" s="3">
        <f t="shared" si="2"/>
        <v>2.9056999999999999</v>
      </c>
      <c r="P55" s="2">
        <f t="shared" si="4"/>
        <v>6.8042999999999996</v>
      </c>
      <c r="Q55" s="4">
        <f t="shared" si="5"/>
        <v>5.0484030634491948</v>
      </c>
      <c r="R55" s="4">
        <f t="shared" si="6"/>
        <v>8.5601969365508044</v>
      </c>
    </row>
    <row r="56" spans="1:18" x14ac:dyDescent="0.2">
      <c r="A56" t="s">
        <v>0</v>
      </c>
      <c r="B56" t="s">
        <v>15</v>
      </c>
      <c r="O56" s="3" t="e">
        <f t="shared" si="2"/>
        <v>#DIV/0!</v>
      </c>
      <c r="P56" s="2" t="e">
        <f t="shared" si="4"/>
        <v>#DIV/0!</v>
      </c>
      <c r="Q56" s="4" t="e">
        <f t="shared" si="5"/>
        <v>#DIV/0!</v>
      </c>
      <c r="R56" s="4" t="e">
        <f t="shared" si="6"/>
        <v>#DIV/0!</v>
      </c>
    </row>
    <row r="57" spans="1:18" x14ac:dyDescent="0.2">
      <c r="A57" t="s">
        <v>2</v>
      </c>
      <c r="B57">
        <f>ROUND(AVERAGE('BI-GRU'!B57:D57),4)</f>
        <v>0.61229999999999996</v>
      </c>
      <c r="C57">
        <f>ROUND(AVERAGE('BI-GRU'!G56:I57),4)</f>
        <v>0.60970000000000002</v>
      </c>
      <c r="D57">
        <f>ROUND(AVERAGE('BI-GRU'!L56:N57),4)</f>
        <v>0.61329999999999996</v>
      </c>
      <c r="E57">
        <f>ROUND(AVERAGE('BI-GRU'!Q57:S57),4)</f>
        <v>0.60870000000000002</v>
      </c>
      <c r="F57">
        <f>ROUND(AVERAGE('BI-GRU'!V57:X57),4)</f>
        <v>0.61399999999999999</v>
      </c>
      <c r="G57">
        <f>ROUND(AVERAGE('BI-GRU'!AA57:AC57),4)</f>
        <v>0.61299999999999999</v>
      </c>
      <c r="H57">
        <f>ROUND(AVERAGE('BI-GRU'!AF56:AH57),4)</f>
        <v>0.61399999999999999</v>
      </c>
      <c r="I57">
        <f>ROUND(AVERAGE('BI-GRU'!AK57:AM57),4)</f>
        <v>0.60929999999999995</v>
      </c>
      <c r="J57">
        <f>ROUND(AVERAGE('BI-GRU'!AP57:AR57),4)</f>
        <v>0.60870000000000002</v>
      </c>
      <c r="K57">
        <f>ROUND(AVERAGE('BI-GRU'!AU57:AW57),4)</f>
        <v>0.61199999999999999</v>
      </c>
      <c r="L57">
        <f>ROUND(AVERAGE('BI-GRU'!AZ57:BB57),4)</f>
        <v>0.60870000000000002</v>
      </c>
      <c r="M57">
        <f>ROUND(AVERAGE('BI-GRU'!BE57:BG57),4)</f>
        <v>0.61429999999999996</v>
      </c>
      <c r="N57">
        <f>ROUND(AVERAGE('BI-GRU'!BJ57:BL57),4)</f>
        <v>0.60599999999999998</v>
      </c>
      <c r="O57" s="3">
        <f t="shared" si="2"/>
        <v>2.5999999999999999E-3</v>
      </c>
      <c r="P57" s="2">
        <f t="shared" si="4"/>
        <v>0.61109999999999998</v>
      </c>
      <c r="Q57" s="4">
        <f t="shared" si="5"/>
        <v>0.60952883572459915</v>
      </c>
      <c r="R57" s="4">
        <f t="shared" si="6"/>
        <v>0.6126711642754008</v>
      </c>
    </row>
    <row r="58" spans="1:18" x14ac:dyDescent="0.2">
      <c r="A58" t="s">
        <v>3</v>
      </c>
      <c r="B58">
        <f>ROUND(AVERAGE('BI-GRU'!B58:D58),4)</f>
        <v>0.127</v>
      </c>
      <c r="C58">
        <f>ROUND(AVERAGE('BI-GRU'!G57:I58),4)</f>
        <v>0.35580000000000001</v>
      </c>
      <c r="D58">
        <f>ROUND(AVERAGE('BI-GRU'!L57:N58),4)</f>
        <v>0.36720000000000003</v>
      </c>
      <c r="E58">
        <f>ROUND(AVERAGE('BI-GRU'!Q58:S58),4)</f>
        <v>0.11</v>
      </c>
      <c r="F58">
        <f>ROUND(AVERAGE('BI-GRU'!V58:X58),4)</f>
        <v>0.13869999999999999</v>
      </c>
      <c r="G58">
        <f>ROUND(AVERAGE('BI-GRU'!AA58:AC58),4)</f>
        <v>0.106</v>
      </c>
      <c r="H58">
        <f>ROUND(AVERAGE('BI-GRU'!AF57:AH58),4)</f>
        <v>0.36649999999999999</v>
      </c>
      <c r="I58">
        <f>ROUND(AVERAGE('BI-GRU'!AK58:AM58),4)</f>
        <v>0.10199999999999999</v>
      </c>
      <c r="J58">
        <f>ROUND(AVERAGE('BI-GRU'!AP58:AR58),4)</f>
        <v>0.1027</v>
      </c>
      <c r="K58">
        <f>ROUND(AVERAGE('BI-GRU'!AU58:AW58),4)</f>
        <v>0.11700000000000001</v>
      </c>
      <c r="L58">
        <f>ROUND(AVERAGE('BI-GRU'!AZ58:BB58),4)</f>
        <v>0.13730000000000001</v>
      </c>
      <c r="M58">
        <f>ROUND(AVERAGE('BI-GRU'!BE58:BG58),4)</f>
        <v>0.1207</v>
      </c>
      <c r="N58">
        <f>ROUND(AVERAGE('BI-GRU'!BJ58:BL58),4)</f>
        <v>0.12529999999999999</v>
      </c>
      <c r="O58" s="3">
        <f t="shared" si="2"/>
        <v>0.1037</v>
      </c>
      <c r="P58" s="2">
        <f t="shared" si="4"/>
        <v>0.17510000000000001</v>
      </c>
      <c r="Q58" s="4">
        <f t="shared" si="5"/>
        <v>0.11243471716959133</v>
      </c>
      <c r="R58" s="4">
        <f t="shared" si="6"/>
        <v>0.23776528283040868</v>
      </c>
    </row>
    <row r="59" spans="1:18" x14ac:dyDescent="0.2">
      <c r="A59" t="s">
        <v>4</v>
      </c>
      <c r="B59">
        <f>ROUND(AVERAGE('BI-GRU'!B59:D59),4)</f>
        <v>0.75829999999999997</v>
      </c>
      <c r="C59">
        <f>ROUND(AVERAGE('BI-GRU'!G58:I59),4)</f>
        <v>0.3448</v>
      </c>
      <c r="D59">
        <f>ROUND(AVERAGE('BI-GRU'!L58:N59),4)</f>
        <v>0.41930000000000001</v>
      </c>
      <c r="E59">
        <f>ROUND(AVERAGE('BI-GRU'!Q59:S59),4)</f>
        <v>0.64100000000000001</v>
      </c>
      <c r="F59">
        <f>ROUND(AVERAGE('BI-GRU'!V59:X59),4)</f>
        <v>0.83399999999999996</v>
      </c>
      <c r="G59">
        <f>ROUND(AVERAGE('BI-GRU'!AA59:AC59),4)</f>
        <v>0.61729999999999996</v>
      </c>
      <c r="H59">
        <f>ROUND(AVERAGE('BI-GRU'!AF58:AH59),4)</f>
        <v>0.41120000000000001</v>
      </c>
      <c r="I59">
        <f>ROUND(AVERAGE('BI-GRU'!AK59:AM59),4)</f>
        <v>0.59030000000000005</v>
      </c>
      <c r="J59">
        <f>ROUND(AVERAGE('BI-GRU'!AP59:AR59),4)</f>
        <v>0.5927</v>
      </c>
      <c r="K59">
        <f>ROUND(AVERAGE('BI-GRU'!AU59:AW59),4)</f>
        <v>0.68769999999999998</v>
      </c>
      <c r="L59">
        <f>ROUND(AVERAGE('BI-GRU'!AZ59:BB59),4)</f>
        <v>0.82630000000000003</v>
      </c>
      <c r="M59">
        <f>ROUND(AVERAGE('BI-GRU'!BE59:BG59),4)</f>
        <v>0.71299999999999997</v>
      </c>
      <c r="N59">
        <f>ROUND(AVERAGE('BI-GRU'!BJ59:BL59),4)</f>
        <v>0.74629999999999996</v>
      </c>
      <c r="O59" s="3">
        <f t="shared" si="2"/>
        <v>0.1512</v>
      </c>
      <c r="P59" s="2">
        <f t="shared" si="4"/>
        <v>0.62939999999999996</v>
      </c>
      <c r="Q59" s="4">
        <f t="shared" si="5"/>
        <v>0.53803075444592285</v>
      </c>
      <c r="R59" s="4">
        <f t="shared" si="6"/>
        <v>0.72076924555407706</v>
      </c>
    </row>
    <row r="60" spans="1:18" x14ac:dyDescent="0.2">
      <c r="A60" t="s">
        <v>5</v>
      </c>
      <c r="B60">
        <f>ROUND(AVERAGE('BI-GRU'!B60:D60),4)</f>
        <v>7.4300000000000005E-2</v>
      </c>
      <c r="C60">
        <f>ROUND(AVERAGE('BI-GRU'!G59:I60),4)</f>
        <v>0.33100000000000002</v>
      </c>
      <c r="D60">
        <f>ROUND(AVERAGE('BI-GRU'!L59:N60),4)</f>
        <v>0.39600000000000002</v>
      </c>
      <c r="E60">
        <f>ROUND(AVERAGE('BI-GRU'!Q60:S60),4)</f>
        <v>7.4300000000000005E-2</v>
      </c>
      <c r="F60">
        <f>ROUND(AVERAGE('BI-GRU'!V60:X60),4)</f>
        <v>7.4300000000000005E-2</v>
      </c>
      <c r="G60">
        <f>ROUND(AVERAGE('BI-GRU'!AA60:AC60),4)</f>
        <v>7.4300000000000005E-2</v>
      </c>
      <c r="H60">
        <f>ROUND(AVERAGE('BI-GRU'!AF59:AH60),4)</f>
        <v>0.38879999999999998</v>
      </c>
      <c r="I60">
        <f>ROUND(AVERAGE('BI-GRU'!AK60:AM60),4)</f>
        <v>7.4300000000000005E-2</v>
      </c>
      <c r="J60">
        <f>ROUND(AVERAGE('BI-GRU'!AP60:AR60),4)</f>
        <v>7.4300000000000005E-2</v>
      </c>
      <c r="K60">
        <f>ROUND(AVERAGE('BI-GRU'!AU60:AW60),4)</f>
        <v>7.4300000000000005E-2</v>
      </c>
      <c r="L60">
        <f>ROUND(AVERAGE('BI-GRU'!AZ60:BB60),4)</f>
        <v>7.4300000000000005E-2</v>
      </c>
      <c r="M60">
        <f>ROUND(AVERAGE('BI-GRU'!BE60:BG60),4)</f>
        <v>7.4300000000000005E-2</v>
      </c>
      <c r="N60">
        <f>ROUND(AVERAGE('BI-GRU'!BJ60:BL60),4)</f>
        <v>7.4300000000000005E-2</v>
      </c>
      <c r="O60" s="3">
        <f t="shared" si="2"/>
        <v>0.12620000000000001</v>
      </c>
      <c r="P60" s="2">
        <f t="shared" si="4"/>
        <v>0.14299999999999999</v>
      </c>
      <c r="Q60" s="4">
        <f t="shared" si="5"/>
        <v>6.6738103247853661E-2</v>
      </c>
      <c r="R60" s="4">
        <f t="shared" si="6"/>
        <v>0.2192618967521463</v>
      </c>
    </row>
    <row r="61" spans="1:18" x14ac:dyDescent="0.2">
      <c r="A61" t="s">
        <v>6</v>
      </c>
      <c r="B61">
        <f>ROUND(AVERAGE('BI-GRU'!B61:D61),4)</f>
        <v>5.6387</v>
      </c>
      <c r="C61">
        <f>ROUND(AVERAGE('BI-GRU'!G60:I61),4)</f>
        <v>2.8077999999999999</v>
      </c>
      <c r="D61">
        <f>ROUND(AVERAGE('BI-GRU'!L60:N61),4)</f>
        <v>3.2437</v>
      </c>
      <c r="E61">
        <f>ROUND(AVERAGE('BI-GRU'!Q61:S61),4)</f>
        <v>6.9272999999999998</v>
      </c>
      <c r="F61">
        <f>ROUND(AVERAGE('BI-GRU'!V61:X61),4)</f>
        <v>6.8762999999999996</v>
      </c>
      <c r="G61">
        <f>ROUND(AVERAGE('BI-GRU'!AA61:AC61),4)</f>
        <v>7.5316999999999998</v>
      </c>
      <c r="H61">
        <f>ROUND(AVERAGE('BI-GRU'!AF60:AH61),4)</f>
        <v>4.4142000000000001</v>
      </c>
      <c r="I61">
        <f>ROUND(AVERAGE('BI-GRU'!AK61:AM61),4)</f>
        <v>9.3056999999999999</v>
      </c>
      <c r="J61">
        <f>ROUND(AVERAGE('BI-GRU'!AP61:AR61),4)</f>
        <v>10.674300000000001</v>
      </c>
      <c r="K61">
        <f>ROUND(AVERAGE('BI-GRU'!AU61:AW61),4)</f>
        <v>11.0967</v>
      </c>
      <c r="L61">
        <f>ROUND(AVERAGE('BI-GRU'!AZ61:BB61),4)</f>
        <v>5.0622999999999996</v>
      </c>
      <c r="M61">
        <f>ROUND(AVERAGE('BI-GRU'!BE61:BG61),4)</f>
        <v>4.8856999999999999</v>
      </c>
      <c r="N61">
        <f>ROUND(AVERAGE('BI-GRU'!BJ61:BL61),4)</f>
        <v>5.1502999999999997</v>
      </c>
      <c r="O61" s="3">
        <f t="shared" si="2"/>
        <v>2.5356000000000001</v>
      </c>
      <c r="P61" s="2">
        <f t="shared" si="4"/>
        <v>6.4318999999999997</v>
      </c>
      <c r="Q61" s="4">
        <f t="shared" si="5"/>
        <v>4.8996522551129775</v>
      </c>
      <c r="R61" s="4">
        <f t="shared" si="6"/>
        <v>7.9641477448870219</v>
      </c>
    </row>
    <row r="62" spans="1:18" x14ac:dyDescent="0.2">
      <c r="A62" t="s">
        <v>0</v>
      </c>
      <c r="B62" t="s">
        <v>16</v>
      </c>
      <c r="O62" s="3" t="e">
        <f t="shared" si="2"/>
        <v>#DIV/0!</v>
      </c>
      <c r="P62" s="2"/>
      <c r="Q62" s="4" t="e">
        <f t="shared" si="5"/>
        <v>#DIV/0!</v>
      </c>
      <c r="R62" s="4" t="e">
        <f t="shared" si="6"/>
        <v>#DIV/0!</v>
      </c>
    </row>
    <row r="63" spans="1:18" x14ac:dyDescent="0.2">
      <c r="A63" t="s">
        <v>2</v>
      </c>
      <c r="B63">
        <f>ROUND(AVERAGE('BI-GRU'!B63:D63),4)</f>
        <v>1.6593</v>
      </c>
      <c r="C63">
        <f>ROUND(AVERAGE('BI-GRU'!G62:I63),4)</f>
        <v>1.6547000000000001</v>
      </c>
      <c r="D63">
        <f>ROUND(AVERAGE('BI-GRU'!L62:N63),4)</f>
        <v>1.661</v>
      </c>
      <c r="E63">
        <f>ROUND(AVERAGE('BI-GRU'!Q63:S63),4)</f>
        <v>1.6659999999999999</v>
      </c>
      <c r="F63">
        <f>ROUND(AVERAGE('BI-GRU'!V63:X63),4)</f>
        <v>1.66</v>
      </c>
      <c r="G63">
        <f>ROUND(AVERAGE('BI-GRU'!AA63:AC63),4)</f>
        <v>1.6693</v>
      </c>
      <c r="H63">
        <f>ROUND(AVERAGE('BI-GRU'!AF62:AH63),4)</f>
        <v>1.6547000000000001</v>
      </c>
      <c r="I63">
        <f>ROUND(AVERAGE('BI-GRU'!AK63:AM63),4)</f>
        <v>1.6659999999999999</v>
      </c>
      <c r="J63">
        <f>ROUND(AVERAGE('BI-GRU'!AP63:AR63),4)</f>
        <v>1.6513</v>
      </c>
      <c r="K63">
        <f>ROUND(AVERAGE('BI-GRU'!AU63:AW63),4)</f>
        <v>1.6556999999999999</v>
      </c>
      <c r="L63">
        <f>ROUND(AVERAGE('BI-GRU'!AZ63:BB63),4)</f>
        <v>1.657</v>
      </c>
      <c r="M63">
        <f>ROUND(AVERAGE('BI-GRU'!BE63:BG63),4)</f>
        <v>1.6607000000000001</v>
      </c>
      <c r="N63">
        <f>ROUND(AVERAGE('BI-GRU'!BJ63:BL63),4)</f>
        <v>1.665</v>
      </c>
      <c r="O63" s="3">
        <f t="shared" si="2"/>
        <v>5.1000000000000004E-3</v>
      </c>
      <c r="P63" s="2">
        <f>ROUND(AVERAGE(B63:N63),4)</f>
        <v>1.6600999999999999</v>
      </c>
      <c r="Q63" s="4">
        <f t="shared" si="5"/>
        <v>1.657018100844406</v>
      </c>
      <c r="R63" s="4">
        <f t="shared" si="6"/>
        <v>1.6631818991555938</v>
      </c>
    </row>
    <row r="64" spans="1:18" x14ac:dyDescent="0.2">
      <c r="A64" t="s">
        <v>3</v>
      </c>
      <c r="B64">
        <f>ROUND(AVERAGE('BI-GRU'!B64:D64),4)</f>
        <v>0.25929999999999997</v>
      </c>
      <c r="C64">
        <f>ROUND(AVERAGE('BI-GRU'!G63:I64),4)</f>
        <v>0.95350000000000001</v>
      </c>
      <c r="D64">
        <f>ROUND(AVERAGE('BI-GRU'!L63:N64),4)</f>
        <v>0.96220000000000006</v>
      </c>
      <c r="E64">
        <f>ROUND(AVERAGE('BI-GRU'!Q64:S64),4)</f>
        <v>0.26</v>
      </c>
      <c r="F64">
        <f>ROUND(AVERAGE('BI-GRU'!V64:X64),4)</f>
        <v>0.246</v>
      </c>
      <c r="G64">
        <f>ROUND(AVERAGE('BI-GRU'!AA64:AC64),4)</f>
        <v>0.27229999999999999</v>
      </c>
      <c r="H64">
        <f>ROUND(AVERAGE('BI-GRU'!AF63:AH64),4)</f>
        <v>0.95050000000000001</v>
      </c>
      <c r="I64">
        <f>ROUND(AVERAGE('BI-GRU'!AK64:AM64),4)</f>
        <v>0.26729999999999998</v>
      </c>
      <c r="J64">
        <f>ROUND(AVERAGE('BI-GRU'!AP64:AR64),4)</f>
        <v>0.26029999999999998</v>
      </c>
      <c r="K64">
        <f>ROUND(AVERAGE('BI-GRU'!AU64:AW64),4)</f>
        <v>0.2797</v>
      </c>
      <c r="L64">
        <f>ROUND(AVERAGE('BI-GRU'!AZ64:BB64),4)</f>
        <v>0.25729999999999997</v>
      </c>
      <c r="M64">
        <f>ROUND(AVERAGE('BI-GRU'!BE64:BG64),4)</f>
        <v>0.25369999999999998</v>
      </c>
      <c r="N64">
        <f>ROUND(AVERAGE('BI-GRU'!BJ64:BL64),4)</f>
        <v>0.26200000000000001</v>
      </c>
      <c r="O64" s="3">
        <f t="shared" si="2"/>
        <v>0.29239999999999999</v>
      </c>
      <c r="P64" s="2">
        <f>ROUND(AVERAGE(B64:N64),4)</f>
        <v>0.4219</v>
      </c>
      <c r="Q64" s="4">
        <f t="shared" si="5"/>
        <v>0.24520444841261818</v>
      </c>
      <c r="R64" s="4">
        <f t="shared" si="6"/>
        <v>0.59859555158738176</v>
      </c>
    </row>
    <row r="65" spans="1:18" x14ac:dyDescent="0.2">
      <c r="A65" t="s">
        <v>4</v>
      </c>
      <c r="B65">
        <f>ROUND(AVERAGE('BI-GRU'!B65:D65),4)</f>
        <v>1.43E-2</v>
      </c>
      <c r="C65">
        <f>ROUND(AVERAGE('BI-GRU'!G64:I65),4)</f>
        <v>0.13320000000000001</v>
      </c>
      <c r="D65">
        <f>ROUND(AVERAGE('BI-GRU'!L64:N65),4)</f>
        <v>0.13900000000000001</v>
      </c>
      <c r="E65">
        <f>ROUND(AVERAGE('BI-GRU'!Q65:S65),4)</f>
        <v>1.43E-2</v>
      </c>
      <c r="F65">
        <f>ROUND(AVERAGE('BI-GRU'!V65:X65),4)</f>
        <v>1.37E-2</v>
      </c>
      <c r="G65">
        <f>ROUND(AVERAGE('BI-GRU'!AA65:AC65),4)</f>
        <v>1.47E-2</v>
      </c>
      <c r="H65">
        <f>ROUND(AVERAGE('BI-GRU'!AF64:AH65),4)</f>
        <v>0.13</v>
      </c>
      <c r="I65">
        <f>ROUND(AVERAGE('BI-GRU'!AK65:AM65),4)</f>
        <v>1.47E-2</v>
      </c>
      <c r="J65">
        <f>ROUND(AVERAGE('BI-GRU'!AP65:AR65),4)</f>
        <v>1.43E-2</v>
      </c>
      <c r="K65">
        <f>ROUND(AVERAGE('BI-GRU'!AU65:AW65),4)</f>
        <v>1.5299999999999999E-2</v>
      </c>
      <c r="L65">
        <f>ROUND(AVERAGE('BI-GRU'!AZ65:BB65),4)</f>
        <v>1.4E-2</v>
      </c>
      <c r="M65">
        <f>ROUND(AVERAGE('BI-GRU'!BE65:BG65),4)</f>
        <v>1.4E-2</v>
      </c>
      <c r="N65">
        <f>ROUND(AVERAGE('BI-GRU'!BJ65:BL65),4)</f>
        <v>1.43E-2</v>
      </c>
      <c r="O65" s="3">
        <f t="shared" si="2"/>
        <v>5.0500000000000003E-2</v>
      </c>
      <c r="P65" s="2">
        <f>ROUND(AVERAGE(B65:N65),4)</f>
        <v>4.2000000000000003E-2</v>
      </c>
      <c r="Q65" s="4">
        <f t="shared" si="5"/>
        <v>1.1483155420099929E-2</v>
      </c>
      <c r="R65" s="4">
        <f t="shared" si="6"/>
        <v>7.2516844579900069E-2</v>
      </c>
    </row>
    <row r="66" spans="1:18" x14ac:dyDescent="0.2">
      <c r="A66" t="s">
        <v>5</v>
      </c>
      <c r="B66">
        <f>ROUND(AVERAGE('BI-GRU'!B66:D66),4)</f>
        <v>8.7800000000000003E-2</v>
      </c>
      <c r="C66">
        <f>ROUND(AVERAGE('BI-GRU'!G65:I66),4)</f>
        <v>5.04E-2</v>
      </c>
      <c r="D66">
        <f>ROUND(AVERAGE('BI-GRU'!L65:N66),4)</f>
        <v>5.0700000000000002E-2</v>
      </c>
      <c r="E66">
        <f>ROUND(AVERAGE('BI-GRU'!Q66:S66),4)</f>
        <v>8.7599999999999997E-2</v>
      </c>
      <c r="F66">
        <f>ROUND(AVERAGE('BI-GRU'!V66:X66),4)</f>
        <v>8.9300000000000004E-2</v>
      </c>
      <c r="G66">
        <f>ROUND(AVERAGE('BI-GRU'!AA66:AC66),4)</f>
        <v>8.8200000000000001E-2</v>
      </c>
      <c r="H66">
        <f>ROUND(AVERAGE('BI-GRU'!AF65:AH66),4)</f>
        <v>5.0200000000000002E-2</v>
      </c>
      <c r="I66">
        <f>ROUND(AVERAGE('BI-GRU'!AK66:AM66),4)</f>
        <v>8.8999999999999996E-2</v>
      </c>
      <c r="J66">
        <f>ROUND(AVERAGE('BI-GRU'!AP66:AR66),4)</f>
        <v>8.7999999999999995E-2</v>
      </c>
      <c r="K66">
        <f>ROUND(AVERAGE('BI-GRU'!AU66:AW66),4)</f>
        <v>8.8499999999999995E-2</v>
      </c>
      <c r="L66">
        <f>ROUND(AVERAGE('BI-GRU'!AZ66:BB66),4)</f>
        <v>8.6499999999999994E-2</v>
      </c>
      <c r="M66">
        <f>ROUND(AVERAGE('BI-GRU'!BE66:BG66),4)</f>
        <v>8.77E-2</v>
      </c>
      <c r="N66">
        <f>ROUND(AVERAGE('BI-GRU'!BJ66:BL66),4)</f>
        <v>8.8400000000000006E-2</v>
      </c>
      <c r="O66" s="3">
        <f t="shared" si="2"/>
        <v>1.5900000000000001E-2</v>
      </c>
      <c r="P66" s="2">
        <f>ROUND(AVERAGE(B66:N66),4)</f>
        <v>7.9399999999999998E-2</v>
      </c>
      <c r="Q66" s="4">
        <f t="shared" si="5"/>
        <v>6.9791726161972059E-2</v>
      </c>
      <c r="R66" s="4">
        <f t="shared" si="6"/>
        <v>8.9008273838027938E-2</v>
      </c>
    </row>
    <row r="67" spans="1:18" x14ac:dyDescent="0.2">
      <c r="A67" t="s">
        <v>6</v>
      </c>
      <c r="B67">
        <f>ROUND(AVERAGE('BI-GRU'!B67:D67),4)</f>
        <v>5.5716999999999999</v>
      </c>
      <c r="C67">
        <f>ROUND(AVERAGE('BI-GRU'!G66:I67),4)</f>
        <v>3.4083999999999999</v>
      </c>
      <c r="D67">
        <f>ROUND(AVERAGE('BI-GRU'!L66:N67),4)</f>
        <v>4.0721999999999996</v>
      </c>
      <c r="E67">
        <f>ROUND(AVERAGE('BI-GRU'!Q67:S67),4)</f>
        <v>7.5309999999999997</v>
      </c>
      <c r="F67">
        <f>ROUND(AVERAGE('BI-GRU'!V67:X67),4)</f>
        <v>7.8643000000000001</v>
      </c>
      <c r="G67">
        <f>ROUND(AVERAGE('BI-GRU'!AA67:AC67),4)</f>
        <v>7.9782999999999999</v>
      </c>
      <c r="H67">
        <f>ROUND(AVERAGE('BI-GRU'!AF66:AH67),4)</f>
        <v>6.3658000000000001</v>
      </c>
      <c r="I67">
        <f>ROUND(AVERAGE('BI-GRU'!AK67:AM67),4)</f>
        <v>9.5737000000000005</v>
      </c>
      <c r="J67">
        <f>ROUND(AVERAGE('BI-GRU'!AP67:AR67),4)</f>
        <v>13.6953</v>
      </c>
      <c r="K67">
        <f>ROUND(AVERAGE('BI-GRU'!AU67:AW67),4)</f>
        <v>13.6633</v>
      </c>
      <c r="L67">
        <f>ROUND(AVERAGE('BI-GRU'!AZ67:BB67),4)</f>
        <v>6.0033000000000003</v>
      </c>
      <c r="M67">
        <f>ROUND(AVERAGE('BI-GRU'!BE67:BG67),4)</f>
        <v>5.2622999999999998</v>
      </c>
      <c r="N67">
        <f>ROUND(AVERAGE('BI-GRU'!BJ67:BL67),4)</f>
        <v>5.1906999999999996</v>
      </c>
      <c r="O67" s="3">
        <f t="shared" si="2"/>
        <v>3.1252</v>
      </c>
      <c r="P67" s="2">
        <f>ROUND(AVERAGE(B67:N67),4)</f>
        <v>7.3985000000000003</v>
      </c>
      <c r="Q67" s="4">
        <f t="shared" ref="Q67:Q97" si="7">P67-$T$2*O67/SQRT($N$1)</f>
        <v>5.5099605409682439</v>
      </c>
      <c r="R67" s="4">
        <f t="shared" ref="R67:R97" si="8">P67+$T$2*O67/SQRT($N$1)</f>
        <v>9.2870394590317566</v>
      </c>
    </row>
    <row r="68" spans="1:18" x14ac:dyDescent="0.2">
      <c r="A68" t="s">
        <v>0</v>
      </c>
      <c r="B68" t="s">
        <v>17</v>
      </c>
      <c r="O68" s="3" t="e">
        <f t="shared" ref="O68:O97" si="9">ROUND(_xlfn.STDEV.P(B68:N68),4)</f>
        <v>#DIV/0!</v>
      </c>
      <c r="P68" s="2" t="e">
        <f t="shared" ref="P68:P97" si="10">ROUND(AVERAGE(B68:N68),4)</f>
        <v>#DIV/0!</v>
      </c>
      <c r="Q68" s="4" t="e">
        <f t="shared" si="7"/>
        <v>#DIV/0!</v>
      </c>
      <c r="R68" s="4" t="e">
        <f t="shared" si="8"/>
        <v>#DIV/0!</v>
      </c>
    </row>
    <row r="69" spans="1:18" x14ac:dyDescent="0.2">
      <c r="A69" t="s">
        <v>2</v>
      </c>
      <c r="B69">
        <f>ROUND(AVERAGE('BI-GRU'!B69:D69),4)</f>
        <v>1.6587000000000001</v>
      </c>
      <c r="C69">
        <f>ROUND(AVERAGE('BI-GRU'!G68:I69),4)</f>
        <v>1.6583000000000001</v>
      </c>
      <c r="D69">
        <f>ROUND(AVERAGE('BI-GRU'!L68:N69),4)</f>
        <v>1.6536999999999999</v>
      </c>
      <c r="E69">
        <f>ROUND(AVERAGE('BI-GRU'!Q69:S69),4)</f>
        <v>1.6579999999999999</v>
      </c>
      <c r="F69">
        <f>ROUND(AVERAGE('BI-GRU'!V69:X69),4)</f>
        <v>1.6623000000000001</v>
      </c>
      <c r="G69">
        <f>ROUND(AVERAGE('BI-GRU'!AA69:AC69),4)</f>
        <v>1.6642999999999999</v>
      </c>
      <c r="H69">
        <f>ROUND(AVERAGE('BI-GRU'!AF68:AH69),4)</f>
        <v>1.6563000000000001</v>
      </c>
      <c r="I69">
        <f>ROUND(AVERAGE('BI-GRU'!AK69:AM69),4)</f>
        <v>1.655</v>
      </c>
      <c r="J69">
        <f>ROUND(AVERAGE('BI-GRU'!AP69:AR69),4)</f>
        <v>1.6559999999999999</v>
      </c>
      <c r="K69">
        <f>ROUND(AVERAGE('BI-GRU'!AU69:AW69),4)</f>
        <v>1.6567000000000001</v>
      </c>
      <c r="L69">
        <f>ROUND(AVERAGE('BI-GRU'!AZ69:BB69),4)</f>
        <v>1.6719999999999999</v>
      </c>
      <c r="M69">
        <f>ROUND(AVERAGE('BI-GRU'!BE69:BG69),4)</f>
        <v>1.6563000000000001</v>
      </c>
      <c r="N69">
        <f>ROUND(AVERAGE('BI-GRU'!BJ69:BL69),4)</f>
        <v>1.6573</v>
      </c>
      <c r="O69" s="3">
        <f t="shared" si="9"/>
        <v>4.7000000000000002E-3</v>
      </c>
      <c r="P69" s="2">
        <f t="shared" si="10"/>
        <v>1.6588000000000001</v>
      </c>
      <c r="Q69" s="4">
        <f t="shared" si="7"/>
        <v>1.6559598184252371</v>
      </c>
      <c r="R69" s="4">
        <f t="shared" si="8"/>
        <v>1.661640181574763</v>
      </c>
    </row>
    <row r="70" spans="1:18" x14ac:dyDescent="0.2">
      <c r="A70" t="s">
        <v>3</v>
      </c>
      <c r="B70">
        <f>ROUND(AVERAGE('BI-GRU'!B70:D70),4)</f>
        <v>0.24199999999999999</v>
      </c>
      <c r="C70">
        <f>ROUND(AVERAGE('BI-GRU'!G69:I70),4)</f>
        <v>0.95630000000000004</v>
      </c>
      <c r="D70">
        <f>ROUND(AVERAGE('BI-GRU'!L69:N70),4)</f>
        <v>0.95350000000000001</v>
      </c>
      <c r="E70">
        <f>ROUND(AVERAGE('BI-GRU'!Q70:S70),4)</f>
        <v>0.26069999999999999</v>
      </c>
      <c r="F70">
        <f>ROUND(AVERAGE('BI-GRU'!V70:X70),4)</f>
        <v>0.254</v>
      </c>
      <c r="G70">
        <f>ROUND(AVERAGE('BI-GRU'!AA70:AC70),4)</f>
        <v>0.2437</v>
      </c>
      <c r="H70">
        <f>ROUND(AVERAGE('BI-GRU'!AF69:AH70),4)</f>
        <v>0.94750000000000001</v>
      </c>
      <c r="I70">
        <f>ROUND(AVERAGE('BI-GRU'!AK70:AM70),4)</f>
        <v>0.252</v>
      </c>
      <c r="J70">
        <f>ROUND(AVERAGE('BI-GRU'!AP70:AR70),4)</f>
        <v>0.2397</v>
      </c>
      <c r="K70">
        <f>ROUND(AVERAGE('BI-GRU'!AU70:AW70),4)</f>
        <v>0.25169999999999998</v>
      </c>
      <c r="L70">
        <f>ROUND(AVERAGE('BI-GRU'!AZ70:BB70),4)</f>
        <v>0.28000000000000003</v>
      </c>
      <c r="M70">
        <f>ROUND(AVERAGE('BI-GRU'!BE70:BG70),4)</f>
        <v>0.26469999999999999</v>
      </c>
      <c r="N70">
        <f>ROUND(AVERAGE('BI-GRU'!BJ70:BL70),4)</f>
        <v>0.24099999999999999</v>
      </c>
      <c r="O70" s="3">
        <f t="shared" si="9"/>
        <v>0.2949</v>
      </c>
      <c r="P70" s="2">
        <f t="shared" si="10"/>
        <v>0.41439999999999999</v>
      </c>
      <c r="Q70" s="4">
        <f t="shared" si="7"/>
        <v>0.2361937135324251</v>
      </c>
      <c r="R70" s="4">
        <f t="shared" si="8"/>
        <v>0.59260628646757485</v>
      </c>
    </row>
    <row r="71" spans="1:18" x14ac:dyDescent="0.2">
      <c r="A71" t="s">
        <v>4</v>
      </c>
      <c r="B71">
        <f>ROUND(AVERAGE('BI-GRU'!B71:D71),4)</f>
        <v>1.37E-2</v>
      </c>
      <c r="C71">
        <f>ROUND(AVERAGE('BI-GRU'!G70:I71),4)</f>
        <v>0.13420000000000001</v>
      </c>
      <c r="D71">
        <f>ROUND(AVERAGE('BI-GRU'!L70:N71),4)</f>
        <v>0.13370000000000001</v>
      </c>
      <c r="E71">
        <f>ROUND(AVERAGE('BI-GRU'!Q71:S71),4)</f>
        <v>1.43E-2</v>
      </c>
      <c r="F71">
        <f>ROUND(AVERAGE('BI-GRU'!V71:X71),4)</f>
        <v>1.4E-2</v>
      </c>
      <c r="G71">
        <f>ROUND(AVERAGE('BI-GRU'!AA71:AC71),4)</f>
        <v>1.37E-2</v>
      </c>
      <c r="H71">
        <f>ROUND(AVERAGE('BI-GRU'!AF70:AH71),4)</f>
        <v>0.1258</v>
      </c>
      <c r="I71">
        <f>ROUND(AVERAGE('BI-GRU'!AK71:AM71),4)</f>
        <v>1.4E-2</v>
      </c>
      <c r="J71">
        <f>ROUND(AVERAGE('BI-GRU'!AP71:AR71),4)</f>
        <v>1.3299999999999999E-2</v>
      </c>
      <c r="K71">
        <f>ROUND(AVERAGE('BI-GRU'!AU71:AW71),4)</f>
        <v>1.4E-2</v>
      </c>
      <c r="L71">
        <f>ROUND(AVERAGE('BI-GRU'!AZ71:BB71),4)</f>
        <v>1.5299999999999999E-2</v>
      </c>
      <c r="M71">
        <f>ROUND(AVERAGE('BI-GRU'!BE71:BG71),4)</f>
        <v>1.47E-2</v>
      </c>
      <c r="N71">
        <f>ROUND(AVERAGE('BI-GRU'!BJ71:BL71),4)</f>
        <v>1.2999999999999999E-2</v>
      </c>
      <c r="O71" s="3">
        <f t="shared" si="9"/>
        <v>4.9399999999999999E-2</v>
      </c>
      <c r="P71" s="2">
        <f t="shared" si="10"/>
        <v>4.1099999999999998E-2</v>
      </c>
      <c r="Q71" s="4">
        <f t="shared" si="7"/>
        <v>1.1247878767384874E-2</v>
      </c>
      <c r="R71" s="4">
        <f t="shared" si="8"/>
        <v>7.0952121232615128E-2</v>
      </c>
    </row>
    <row r="72" spans="1:18" x14ac:dyDescent="0.2">
      <c r="A72" t="s">
        <v>5</v>
      </c>
      <c r="B72">
        <f>ROUND(AVERAGE('BI-GRU'!B72:D72),4)</f>
        <v>8.6699999999999999E-2</v>
      </c>
      <c r="C72">
        <f>ROUND(AVERAGE('BI-GRU'!G71:I72),4)</f>
        <v>5.0799999999999998E-2</v>
      </c>
      <c r="D72">
        <f>ROUND(AVERAGE('BI-GRU'!L71:N72),4)</f>
        <v>5.1499999999999997E-2</v>
      </c>
      <c r="E72">
        <f>ROUND(AVERAGE('BI-GRU'!Q72:S72),4)</f>
        <v>8.7300000000000003E-2</v>
      </c>
      <c r="F72">
        <f>ROUND(AVERAGE('BI-GRU'!V72:X72),4)</f>
        <v>8.8099999999999998E-2</v>
      </c>
      <c r="G72">
        <f>ROUND(AVERAGE('BI-GRU'!AA72:AC72),4)</f>
        <v>8.6800000000000002E-2</v>
      </c>
      <c r="H72">
        <f>ROUND(AVERAGE('BI-GRU'!AF71:AH72),4)</f>
        <v>4.9099999999999998E-2</v>
      </c>
      <c r="I72">
        <f>ROUND(AVERAGE('BI-GRU'!AK72:AM72),4)</f>
        <v>8.6499999999999994E-2</v>
      </c>
      <c r="J72">
        <f>ROUND(AVERAGE('BI-GRU'!AP72:AR72),4)</f>
        <v>8.7800000000000003E-2</v>
      </c>
      <c r="K72">
        <f>ROUND(AVERAGE('BI-GRU'!AU72:AW72),4)</f>
        <v>8.6999999999999994E-2</v>
      </c>
      <c r="L72">
        <f>ROUND(AVERAGE('BI-GRU'!AZ72:BB72),4)</f>
        <v>8.7099999999999997E-2</v>
      </c>
      <c r="M72">
        <f>ROUND(AVERAGE('BI-GRU'!BE72:BG72),4)</f>
        <v>8.7900000000000006E-2</v>
      </c>
      <c r="N72">
        <f>ROUND(AVERAGE('BI-GRU'!BJ72:BL72),4)</f>
        <v>8.7900000000000006E-2</v>
      </c>
      <c r="O72" s="3">
        <f t="shared" si="9"/>
        <v>1.55E-2</v>
      </c>
      <c r="P72" s="2">
        <f t="shared" si="10"/>
        <v>7.8799999999999995E-2</v>
      </c>
      <c r="Q72" s="4">
        <f t="shared" si="7"/>
        <v>6.9433443742802942E-2</v>
      </c>
      <c r="R72" s="4">
        <f t="shared" si="8"/>
        <v>8.8166556257197048E-2</v>
      </c>
    </row>
    <row r="73" spans="1:18" x14ac:dyDescent="0.2">
      <c r="A73" t="s">
        <v>6</v>
      </c>
      <c r="B73">
        <f>ROUND(AVERAGE('BI-GRU'!B73:D73),4)</f>
        <v>6.1227</v>
      </c>
      <c r="C73">
        <f>ROUND(AVERAGE('BI-GRU'!G72:I73),4)</f>
        <v>3.1442999999999999</v>
      </c>
      <c r="D73">
        <f>ROUND(AVERAGE('BI-GRU'!L72:N73),4)</f>
        <v>3.7991000000000001</v>
      </c>
      <c r="E73">
        <f>ROUND(AVERAGE('BI-GRU'!Q73:S73),4)</f>
        <v>7.9813000000000001</v>
      </c>
      <c r="F73">
        <f>ROUND(AVERAGE('BI-GRU'!V73:X73),4)</f>
        <v>7.7516999999999996</v>
      </c>
      <c r="G73">
        <f>ROUND(AVERAGE('BI-GRU'!AA73:AC73),4)</f>
        <v>8.968</v>
      </c>
      <c r="H73">
        <f>ROUND(AVERAGE('BI-GRU'!AF72:AH73),4)</f>
        <v>6.0598000000000001</v>
      </c>
      <c r="I73">
        <f>ROUND(AVERAGE('BI-GRU'!AK73:AM73),4)</f>
        <v>11.314</v>
      </c>
      <c r="J73">
        <f>ROUND(AVERAGE('BI-GRU'!AP73:AR73),4)</f>
        <v>15.462300000000001</v>
      </c>
      <c r="K73">
        <f>ROUND(AVERAGE('BI-GRU'!AU73:AW73),4)</f>
        <v>15.2507</v>
      </c>
      <c r="L73">
        <f>ROUND(AVERAGE('BI-GRU'!AZ73:BB73),4)</f>
        <v>5.3390000000000004</v>
      </c>
      <c r="M73">
        <f>ROUND(AVERAGE('BI-GRU'!BE73:BG73),4)</f>
        <v>5.3810000000000002</v>
      </c>
      <c r="N73">
        <f>ROUND(AVERAGE('BI-GRU'!BJ73:BL73),4)</f>
        <v>5.6337000000000002</v>
      </c>
      <c r="O73" s="3">
        <f t="shared" si="9"/>
        <v>3.8033000000000001</v>
      </c>
      <c r="P73" s="2">
        <f t="shared" si="10"/>
        <v>7.8620999999999999</v>
      </c>
      <c r="Q73" s="4">
        <f t="shared" si="7"/>
        <v>5.5637888120646739</v>
      </c>
      <c r="R73" s="4">
        <f t="shared" si="8"/>
        <v>10.160411187935326</v>
      </c>
    </row>
    <row r="74" spans="1:18" x14ac:dyDescent="0.2">
      <c r="A74" t="s">
        <v>0</v>
      </c>
      <c r="B74" t="s">
        <v>18</v>
      </c>
      <c r="O74" s="3" t="e">
        <f t="shared" si="9"/>
        <v>#DIV/0!</v>
      </c>
      <c r="P74" s="2" t="e">
        <f t="shared" si="10"/>
        <v>#DIV/0!</v>
      </c>
      <c r="Q74" s="4" t="e">
        <f t="shared" si="7"/>
        <v>#DIV/0!</v>
      </c>
      <c r="R74" s="4" t="e">
        <f t="shared" si="8"/>
        <v>#DIV/0!</v>
      </c>
    </row>
    <row r="75" spans="1:18" x14ac:dyDescent="0.2">
      <c r="A75" t="s">
        <v>2</v>
      </c>
      <c r="B75">
        <f>ROUND(AVERAGE('BI-GRU'!B75:D75),4)</f>
        <v>2.4049999999999998</v>
      </c>
      <c r="C75">
        <f>ROUND(AVERAGE('BI-GRU'!G74:I75),4)</f>
        <v>2.4102999999999999</v>
      </c>
      <c r="D75">
        <f>ROUND(AVERAGE('BI-GRU'!L74:N75),4)</f>
        <v>2.4239999999999999</v>
      </c>
      <c r="E75">
        <f>ROUND(AVERAGE('BI-GRU'!Q75:S75),4)</f>
        <v>2.4053</v>
      </c>
      <c r="F75">
        <f>ROUND(AVERAGE('BI-GRU'!V75:X75),4)</f>
        <v>2.4123000000000001</v>
      </c>
      <c r="G75">
        <f>ROUND(AVERAGE('BI-GRU'!AA75:AC75),4)</f>
        <v>2.4089999999999998</v>
      </c>
      <c r="H75">
        <f>ROUND(AVERAGE('BI-GRU'!AF74:AH75),4)</f>
        <v>2.4073000000000002</v>
      </c>
      <c r="I75">
        <f>ROUND(AVERAGE('BI-GRU'!AK75:AM75),4)</f>
        <v>2.4253</v>
      </c>
      <c r="J75">
        <f>ROUND(AVERAGE('BI-GRU'!AP75:AR75),4)</f>
        <v>2.4173</v>
      </c>
      <c r="K75">
        <f>ROUND(AVERAGE('BI-GRU'!AU75:AW75),4)</f>
        <v>2.4209999999999998</v>
      </c>
      <c r="L75">
        <f>ROUND(AVERAGE('BI-GRU'!AZ75:BB75),4)</f>
        <v>2.4337</v>
      </c>
      <c r="M75">
        <f>ROUND(AVERAGE('BI-GRU'!BE75:BG75),4)</f>
        <v>2.4323000000000001</v>
      </c>
      <c r="N75">
        <f>ROUND(AVERAGE('BI-GRU'!BJ75:BL75),4)</f>
        <v>2.4197000000000002</v>
      </c>
      <c r="O75" s="3">
        <f t="shared" si="9"/>
        <v>9.4000000000000004E-3</v>
      </c>
      <c r="P75" s="2">
        <f t="shared" si="10"/>
        <v>2.4171</v>
      </c>
      <c r="Q75" s="4">
        <f t="shared" si="7"/>
        <v>2.4114196368504741</v>
      </c>
      <c r="R75" s="4">
        <f t="shared" si="8"/>
        <v>2.4227803631495259</v>
      </c>
    </row>
    <row r="76" spans="1:18" x14ac:dyDescent="0.2">
      <c r="A76" t="s">
        <v>3</v>
      </c>
      <c r="B76">
        <f>ROUND(AVERAGE('BI-GRU'!B76:D76),4)</f>
        <v>0.92569999999999997</v>
      </c>
      <c r="C76">
        <f>ROUND(AVERAGE('BI-GRU'!G75:I76),4)</f>
        <v>1.6568000000000001</v>
      </c>
      <c r="D76">
        <f>ROUND(AVERAGE('BI-GRU'!L75:N76),4)</f>
        <v>1.696</v>
      </c>
      <c r="E76">
        <f>ROUND(AVERAGE('BI-GRU'!Q76:S76),4)</f>
        <v>0.93930000000000002</v>
      </c>
      <c r="F76">
        <f>ROUND(AVERAGE('BI-GRU'!V76:X76),4)</f>
        <v>0.93330000000000002</v>
      </c>
      <c r="G76">
        <f>ROUND(AVERAGE('BI-GRU'!AA76:AC76),4)</f>
        <v>0.88570000000000004</v>
      </c>
      <c r="H76">
        <f>ROUND(AVERAGE('BI-GRU'!AF75:AH76),4)</f>
        <v>1.6657</v>
      </c>
      <c r="I76">
        <f>ROUND(AVERAGE('BI-GRU'!AK76:AM76),4)</f>
        <v>0.95530000000000004</v>
      </c>
      <c r="J76">
        <f>ROUND(AVERAGE('BI-GRU'!AP76:AR76),4)</f>
        <v>0.94869999999999999</v>
      </c>
      <c r="K76">
        <f>ROUND(AVERAGE('BI-GRU'!AU76:AW76),4)</f>
        <v>0.94899999999999995</v>
      </c>
      <c r="L76">
        <f>ROUND(AVERAGE('BI-GRU'!AZ76:BB76),4)</f>
        <v>0.96899999999999997</v>
      </c>
      <c r="M76">
        <f>ROUND(AVERAGE('BI-GRU'!BE76:BG76),4)</f>
        <v>0.98399999999999999</v>
      </c>
      <c r="N76">
        <f>ROUND(AVERAGE('BI-GRU'!BJ76:BL76),4)</f>
        <v>0.93269999999999997</v>
      </c>
      <c r="O76" s="3">
        <f t="shared" si="9"/>
        <v>0.30869999999999997</v>
      </c>
      <c r="P76" s="2">
        <f t="shared" si="10"/>
        <v>1.1109</v>
      </c>
      <c r="Q76" s="4">
        <f t="shared" si="7"/>
        <v>0.9243544569937594</v>
      </c>
      <c r="R76" s="4">
        <f t="shared" si="8"/>
        <v>1.2974455430062406</v>
      </c>
    </row>
    <row r="77" spans="1:18" x14ac:dyDescent="0.2">
      <c r="A77" t="s">
        <v>4</v>
      </c>
      <c r="B77">
        <f>ROUND(AVERAGE('BI-GRU'!B77:D77),4)</f>
        <v>2.6217000000000001</v>
      </c>
      <c r="C77">
        <f>ROUND(AVERAGE('BI-GRU'!G76:I77),4)</f>
        <v>1.7206999999999999</v>
      </c>
      <c r="D77">
        <f>ROUND(AVERAGE('BI-GRU'!L76:N77),4)</f>
        <v>1.8605</v>
      </c>
      <c r="E77">
        <f>ROUND(AVERAGE('BI-GRU'!Q77:S77),4)</f>
        <v>2.6709999999999998</v>
      </c>
      <c r="F77">
        <f>ROUND(AVERAGE('BI-GRU'!V77:X77),4)</f>
        <v>2.6417000000000002</v>
      </c>
      <c r="G77">
        <f>ROUND(AVERAGE('BI-GRU'!AA77:AC77),4)</f>
        <v>2.4769999999999999</v>
      </c>
      <c r="H77">
        <f>ROUND(AVERAGE('BI-GRU'!AF76:AH77),4)</f>
        <v>1.768</v>
      </c>
      <c r="I77">
        <f>ROUND(AVERAGE('BI-GRU'!AK77:AM77),4)</f>
        <v>2.7097000000000002</v>
      </c>
      <c r="J77">
        <f>ROUND(AVERAGE('BI-GRU'!AP77:AR77),4)</f>
        <v>2.6913</v>
      </c>
      <c r="K77">
        <f>ROUND(AVERAGE('BI-GRU'!AU77:AW77),4)</f>
        <v>2.6852999999999998</v>
      </c>
      <c r="L77">
        <f>ROUND(AVERAGE('BI-GRU'!AZ77:BB77),4)</f>
        <v>2.7467000000000001</v>
      </c>
      <c r="M77">
        <f>ROUND(AVERAGE('BI-GRU'!BE77:BG77),4)</f>
        <v>2.8029999999999999</v>
      </c>
      <c r="N77">
        <f>ROUND(AVERAGE('BI-GRU'!BJ77:BL77),4)</f>
        <v>2.6320000000000001</v>
      </c>
      <c r="O77" s="3">
        <f t="shared" si="9"/>
        <v>0.38080000000000003</v>
      </c>
      <c r="P77" s="2">
        <f t="shared" si="10"/>
        <v>2.4636999999999998</v>
      </c>
      <c r="Q77" s="4">
        <f t="shared" si="7"/>
        <v>2.233584863048991</v>
      </c>
      <c r="R77" s="4">
        <f t="shared" si="8"/>
        <v>2.6938151369510086</v>
      </c>
    </row>
    <row r="78" spans="1:18" x14ac:dyDescent="0.2">
      <c r="A78" t="s">
        <v>5</v>
      </c>
      <c r="B78">
        <f>ROUND(AVERAGE('BI-GRU'!B78:D78),4)</f>
        <v>0.49380000000000002</v>
      </c>
      <c r="C78">
        <f>ROUND(AVERAGE('BI-GRU'!G77:I78),4)</f>
        <v>1.5148999999999999</v>
      </c>
      <c r="D78">
        <f>ROUND(AVERAGE('BI-GRU'!L77:N78),4)</f>
        <v>1.6237999999999999</v>
      </c>
      <c r="E78">
        <f>ROUND(AVERAGE('BI-GRU'!Q78:S78),4)</f>
        <v>0.49609999999999999</v>
      </c>
      <c r="F78">
        <f>ROUND(AVERAGE('BI-GRU'!V78:X78),4)</f>
        <v>0.49569999999999997</v>
      </c>
      <c r="G78">
        <f>ROUND(AVERAGE('BI-GRU'!AA78:AC78),4)</f>
        <v>0.49480000000000002</v>
      </c>
      <c r="H78">
        <f>ROUND(AVERAGE('BI-GRU'!AF77:AH78),4)</f>
        <v>1.5536000000000001</v>
      </c>
      <c r="I78">
        <f>ROUND(AVERAGE('BI-GRU'!AK78:AM78),4)</f>
        <v>0.4929</v>
      </c>
      <c r="J78">
        <f>ROUND(AVERAGE('BI-GRU'!AP78:AR78),4)</f>
        <v>0.49299999999999999</v>
      </c>
      <c r="K78">
        <f>ROUND(AVERAGE('BI-GRU'!AU78:AW78),4)</f>
        <v>0.49419999999999997</v>
      </c>
      <c r="L78">
        <f>ROUND(AVERAGE('BI-GRU'!AZ78:BB78),4)</f>
        <v>0.49340000000000001</v>
      </c>
      <c r="M78">
        <f>ROUND(AVERAGE('BI-GRU'!BE78:BG78),4)</f>
        <v>0.49270000000000003</v>
      </c>
      <c r="N78">
        <f>ROUND(AVERAGE('BI-GRU'!BJ78:BL78),4)</f>
        <v>0.49480000000000002</v>
      </c>
      <c r="O78" s="3">
        <f t="shared" si="9"/>
        <v>0.45129999999999998</v>
      </c>
      <c r="P78" s="2">
        <f t="shared" si="10"/>
        <v>0.74109999999999998</v>
      </c>
      <c r="Q78" s="4">
        <f t="shared" si="7"/>
        <v>0.46838213942754647</v>
      </c>
      <c r="R78" s="4">
        <f t="shared" si="8"/>
        <v>1.0138178605724535</v>
      </c>
    </row>
    <row r="79" spans="1:18" x14ac:dyDescent="0.2">
      <c r="A79" t="s">
        <v>6</v>
      </c>
      <c r="B79">
        <f>ROUND(AVERAGE('BI-GRU'!B79:D79),4)</f>
        <v>5.7427000000000001</v>
      </c>
      <c r="C79">
        <f>ROUND(AVERAGE('BI-GRU'!G78:I79),4)</f>
        <v>3.0101</v>
      </c>
      <c r="D79">
        <f>ROUND(AVERAGE('BI-GRU'!L78:N79),4)</f>
        <v>3.4199000000000002</v>
      </c>
      <c r="E79">
        <f>ROUND(AVERAGE('BI-GRU'!Q79:S79),4)</f>
        <v>7.3292999999999999</v>
      </c>
      <c r="F79">
        <f>ROUND(AVERAGE('BI-GRU'!V79:X79),4)</f>
        <v>7.3520000000000003</v>
      </c>
      <c r="G79">
        <f>ROUND(AVERAGE('BI-GRU'!AA79:AC79),4)</f>
        <v>7.6397000000000004</v>
      </c>
      <c r="H79">
        <f>ROUND(AVERAGE('BI-GRU'!AF78:AH79),4)</f>
        <v>4.6071999999999997</v>
      </c>
      <c r="I79">
        <f>ROUND(AVERAGE('BI-GRU'!AK79:AM79),4)</f>
        <v>19.613700000000001</v>
      </c>
      <c r="J79">
        <f>ROUND(AVERAGE('BI-GRU'!AP79:AR79),4)</f>
        <v>10.247299999999999</v>
      </c>
      <c r="K79">
        <f>ROUND(AVERAGE('BI-GRU'!AU79:AW79),4)</f>
        <v>11.528</v>
      </c>
      <c r="L79">
        <f>ROUND(AVERAGE('BI-GRU'!AZ79:BB79),4)</f>
        <v>4.8710000000000004</v>
      </c>
      <c r="M79">
        <f>ROUND(AVERAGE('BI-GRU'!BE79:BG79),4)</f>
        <v>5.0773000000000001</v>
      </c>
      <c r="N79">
        <f>ROUND(AVERAGE('BI-GRU'!BJ79:BL79),4)</f>
        <v>5.1020000000000003</v>
      </c>
      <c r="O79" s="3">
        <f t="shared" si="9"/>
        <v>4.2705000000000002</v>
      </c>
      <c r="P79" s="2">
        <f t="shared" si="10"/>
        <v>7.3491999999999997</v>
      </c>
      <c r="Q79" s="4">
        <f t="shared" si="7"/>
        <v>4.7685626776541925</v>
      </c>
      <c r="R79" s="4">
        <f t="shared" si="8"/>
        <v>9.9298373223458078</v>
      </c>
    </row>
    <row r="80" spans="1:18" x14ac:dyDescent="0.2">
      <c r="A80" t="s">
        <v>0</v>
      </c>
      <c r="B80" t="s">
        <v>19</v>
      </c>
      <c r="O80" s="3" t="e">
        <f t="shared" si="9"/>
        <v>#DIV/0!</v>
      </c>
      <c r="P80" s="2" t="e">
        <f t="shared" si="10"/>
        <v>#DIV/0!</v>
      </c>
      <c r="Q80" s="4" t="e">
        <f t="shared" si="7"/>
        <v>#DIV/0!</v>
      </c>
      <c r="R80" s="4" t="e">
        <f t="shared" si="8"/>
        <v>#DIV/0!</v>
      </c>
    </row>
    <row r="81" spans="1:18" x14ac:dyDescent="0.2">
      <c r="A81" t="s">
        <v>2</v>
      </c>
      <c r="B81">
        <f>ROUND(AVERAGE('BI-GRU'!B81:D81),4)</f>
        <v>1.2486999999999999</v>
      </c>
      <c r="C81">
        <f>ROUND(AVERAGE('BI-GRU'!G80:I81),4)</f>
        <v>1.1073</v>
      </c>
      <c r="D81">
        <f>ROUND(AVERAGE('BI-GRU'!L80:N81),4)</f>
        <v>1.0757000000000001</v>
      </c>
      <c r="E81">
        <f>ROUND(AVERAGE('BI-GRU'!Q81:S81),4)</f>
        <v>1.2133</v>
      </c>
      <c r="F81">
        <f>ROUND(AVERAGE('BI-GRU'!V81:X81),4)</f>
        <v>1.1423000000000001</v>
      </c>
      <c r="G81">
        <f>ROUND(AVERAGE('BI-GRU'!AA81:AC81),4)</f>
        <v>1.2546999999999999</v>
      </c>
      <c r="H81">
        <f>ROUND(AVERAGE('BI-GRU'!AF80:AH81),4)</f>
        <v>1.3560000000000001</v>
      </c>
      <c r="I81">
        <f>ROUND(AVERAGE('BI-GRU'!AK81:AM81),4)</f>
        <v>1.121</v>
      </c>
      <c r="J81">
        <f>ROUND(AVERAGE('BI-GRU'!AP81:AR81),4)</f>
        <v>1.3049999999999999</v>
      </c>
      <c r="K81">
        <f>ROUND(AVERAGE('BI-GRU'!AU81:AW81),4)</f>
        <v>1.1559999999999999</v>
      </c>
      <c r="L81">
        <f>ROUND(AVERAGE('BI-GRU'!AZ81:BB81),4)</f>
        <v>1.2757000000000001</v>
      </c>
      <c r="M81">
        <f>ROUND(AVERAGE('BI-GRU'!BE81:BG81),4)</f>
        <v>1.1539999999999999</v>
      </c>
      <c r="N81">
        <f>ROUND(AVERAGE('BI-GRU'!BJ81:BL81),4)</f>
        <v>1.1476999999999999</v>
      </c>
      <c r="O81" s="3">
        <f t="shared" si="9"/>
        <v>8.1799999999999998E-2</v>
      </c>
      <c r="P81" s="2">
        <f t="shared" si="10"/>
        <v>1.1967000000000001</v>
      </c>
      <c r="Q81" s="4">
        <f t="shared" si="7"/>
        <v>1.1472687547200828</v>
      </c>
      <c r="R81" s="4">
        <f t="shared" si="8"/>
        <v>1.2461312452799174</v>
      </c>
    </row>
    <row r="82" spans="1:18" x14ac:dyDescent="0.2">
      <c r="A82" t="s">
        <v>3</v>
      </c>
      <c r="B82">
        <f>ROUND(AVERAGE('BI-GRU'!B82:D82),4)</f>
        <v>0.92400000000000004</v>
      </c>
      <c r="C82">
        <f>ROUND(AVERAGE('BI-GRU'!G81:I82),4)</f>
        <v>0.92579999999999996</v>
      </c>
      <c r="D82">
        <f>ROUND(AVERAGE('BI-GRU'!L81:N82),4)</f>
        <v>0.89600000000000002</v>
      </c>
      <c r="E82">
        <f>ROUND(AVERAGE('BI-GRU'!Q82:S82),4)</f>
        <v>0.87770000000000004</v>
      </c>
      <c r="F82">
        <f>ROUND(AVERAGE('BI-GRU'!V82:X82),4)</f>
        <v>0.79269999999999996</v>
      </c>
      <c r="G82">
        <f>ROUND(AVERAGE('BI-GRU'!AA82:AC82),4)</f>
        <v>0.91469999999999996</v>
      </c>
      <c r="H82">
        <f>ROUND(AVERAGE('BI-GRU'!AF81:AH82),4)</f>
        <v>1.1953</v>
      </c>
      <c r="I82">
        <f>ROUND(AVERAGE('BI-GRU'!AK82:AM82),4)</f>
        <v>0.77129999999999999</v>
      </c>
      <c r="J82">
        <f>ROUND(AVERAGE('BI-GRU'!AP82:AR82),4)</f>
        <v>0.96399999999999997</v>
      </c>
      <c r="K82">
        <f>ROUND(AVERAGE('BI-GRU'!AU82:AW82),4)</f>
        <v>0.81069999999999998</v>
      </c>
      <c r="L82">
        <f>ROUND(AVERAGE('BI-GRU'!AZ82:BB82),4)</f>
        <v>0.93969999999999998</v>
      </c>
      <c r="M82">
        <f>ROUND(AVERAGE('BI-GRU'!BE82:BG82),4)</f>
        <v>0.8</v>
      </c>
      <c r="N82">
        <f>ROUND(AVERAGE('BI-GRU'!BJ82:BL82),4)</f>
        <v>0.80330000000000001</v>
      </c>
      <c r="O82" s="3">
        <f t="shared" si="9"/>
        <v>0.10730000000000001</v>
      </c>
      <c r="P82" s="2">
        <f t="shared" si="10"/>
        <v>0.89349999999999996</v>
      </c>
      <c r="Q82" s="4">
        <f t="shared" si="7"/>
        <v>0.82865925894211323</v>
      </c>
      <c r="R82" s="4">
        <f t="shared" si="8"/>
        <v>0.95834074105788669</v>
      </c>
    </row>
    <row r="83" spans="1:18" x14ac:dyDescent="0.2">
      <c r="A83" t="s">
        <v>4</v>
      </c>
      <c r="B83">
        <f>ROUND(AVERAGE('BI-GRU'!B83:D83),4)</f>
        <v>1.6496999999999999</v>
      </c>
      <c r="C83">
        <f>ROUND(AVERAGE('BI-GRU'!G82:I83),4)</f>
        <v>1.0412999999999999</v>
      </c>
      <c r="D83">
        <f>ROUND(AVERAGE('BI-GRU'!L82:N83),4)</f>
        <v>1.0029999999999999</v>
      </c>
      <c r="E83">
        <f>ROUND(AVERAGE('BI-GRU'!Q83:S83),4)</f>
        <v>1.5677000000000001</v>
      </c>
      <c r="F83">
        <f>ROUND(AVERAGE('BI-GRU'!V83:X83),4)</f>
        <v>1.4242999999999999</v>
      </c>
      <c r="G83">
        <f>ROUND(AVERAGE('BI-GRU'!AA83:AC83),4)</f>
        <v>1.63</v>
      </c>
      <c r="H83">
        <f>ROUND(AVERAGE('BI-GRU'!AF82:AH83),4)</f>
        <v>1.4398</v>
      </c>
      <c r="I83">
        <f>ROUND(AVERAGE('BI-GRU'!AK83:AM83),4)</f>
        <v>1.3893</v>
      </c>
      <c r="J83">
        <f>ROUND(AVERAGE('BI-GRU'!AP83:AR83),4)</f>
        <v>1.7133</v>
      </c>
      <c r="K83">
        <f>ROUND(AVERAGE('BI-GRU'!AU83:AW83),4)</f>
        <v>1.4610000000000001</v>
      </c>
      <c r="L83">
        <f>ROUND(AVERAGE('BI-GRU'!AZ83:BB83),4)</f>
        <v>1.675</v>
      </c>
      <c r="M83">
        <f>ROUND(AVERAGE('BI-GRU'!BE83:BG83),4)</f>
        <v>1.4342999999999999</v>
      </c>
      <c r="N83">
        <f>ROUND(AVERAGE('BI-GRU'!BJ83:BL83),4)</f>
        <v>1.4357</v>
      </c>
      <c r="O83" s="3">
        <f t="shared" si="9"/>
        <v>0.21079999999999999</v>
      </c>
      <c r="P83" s="2">
        <f t="shared" si="10"/>
        <v>1.4511000000000001</v>
      </c>
      <c r="Q83" s="4">
        <f t="shared" si="7"/>
        <v>1.3237148349021202</v>
      </c>
      <c r="R83" s="4">
        <f t="shared" si="8"/>
        <v>1.5784851650978799</v>
      </c>
    </row>
    <row r="84" spans="1:18" x14ac:dyDescent="0.2">
      <c r="A84" t="s">
        <v>5</v>
      </c>
      <c r="B84">
        <f>ROUND(AVERAGE('BI-GRU'!B84:D84),4)</f>
        <v>0.79900000000000004</v>
      </c>
      <c r="C84">
        <f>ROUND(AVERAGE('BI-GRU'!G83:I84),4)</f>
        <v>1.0687</v>
      </c>
      <c r="D84">
        <f>ROUND(AVERAGE('BI-GRU'!L83:N84),4)</f>
        <v>1.0447</v>
      </c>
      <c r="E84">
        <f>ROUND(AVERAGE('BI-GRU'!Q84:S84),4)</f>
        <v>0.79710000000000003</v>
      </c>
      <c r="F84">
        <f>ROUND(AVERAGE('BI-GRU'!V84:X84),4)</f>
        <v>0.79869999999999997</v>
      </c>
      <c r="G84">
        <f>ROUND(AVERAGE('BI-GRU'!AA84:AC84),4)</f>
        <v>0.79800000000000004</v>
      </c>
      <c r="H84">
        <f>ROUND(AVERAGE('BI-GRU'!AF83:AH84),4)</f>
        <v>1.3218000000000001</v>
      </c>
      <c r="I84">
        <f>ROUND(AVERAGE('BI-GRU'!AK84:AM84),4)</f>
        <v>0.8</v>
      </c>
      <c r="J84">
        <f>ROUND(AVERAGE('BI-GRU'!AP84:AR84),4)</f>
        <v>0.79830000000000001</v>
      </c>
      <c r="K84">
        <f>ROUND(AVERAGE('BI-GRU'!AU84:AW84),4)</f>
        <v>0.79910000000000003</v>
      </c>
      <c r="L84">
        <f>ROUND(AVERAGE('BI-GRU'!AZ84:BB84),4)</f>
        <v>0.8</v>
      </c>
      <c r="M84">
        <f>ROUND(AVERAGE('BI-GRU'!BE84:BG84),4)</f>
        <v>0.79779999999999995</v>
      </c>
      <c r="N84">
        <f>ROUND(AVERAGE('BI-GRU'!BJ84:BL84),4)</f>
        <v>0.79800000000000004</v>
      </c>
      <c r="O84" s="3">
        <f t="shared" si="9"/>
        <v>0.15790000000000001</v>
      </c>
      <c r="P84" s="2">
        <f t="shared" si="10"/>
        <v>0.87860000000000005</v>
      </c>
      <c r="Q84" s="4">
        <f t="shared" si="7"/>
        <v>0.78318198496700553</v>
      </c>
      <c r="R84" s="4">
        <f t="shared" si="8"/>
        <v>0.97401801503299457</v>
      </c>
    </row>
    <row r="85" spans="1:18" x14ac:dyDescent="0.2">
      <c r="A85" t="s">
        <v>6</v>
      </c>
      <c r="B85">
        <f>ROUND(AVERAGE('BI-GRU'!B85:D85),4)</f>
        <v>4.8456999999999999</v>
      </c>
      <c r="C85">
        <f>ROUND(AVERAGE('BI-GRU'!G84:I85),4)</f>
        <v>3.2406000000000001</v>
      </c>
      <c r="D85">
        <f>ROUND(AVERAGE('BI-GRU'!L84:N85),4)</f>
        <v>3.6166999999999998</v>
      </c>
      <c r="E85">
        <f>ROUND(AVERAGE('BI-GRU'!Q85:S85),4)</f>
        <v>6.7089999999999996</v>
      </c>
      <c r="F85">
        <f>ROUND(AVERAGE('BI-GRU'!V85:X85),4)</f>
        <v>6.9936999999999996</v>
      </c>
      <c r="G85">
        <f>ROUND(AVERAGE('BI-GRU'!AA85:AC85),4)</f>
        <v>7.4162999999999997</v>
      </c>
      <c r="H85">
        <f>ROUND(AVERAGE('BI-GRU'!AF84:AH85),4)</f>
        <v>4.4123000000000001</v>
      </c>
      <c r="I85">
        <f>ROUND(AVERAGE('BI-GRU'!AK85:AM85),4)</f>
        <v>9.8970000000000002</v>
      </c>
      <c r="J85">
        <f>ROUND(AVERAGE('BI-GRU'!AP85:AR85),4)</f>
        <v>10.888</v>
      </c>
      <c r="K85">
        <f>ROUND(AVERAGE('BI-GRU'!AU85:AW85),4)</f>
        <v>11.292999999999999</v>
      </c>
      <c r="L85">
        <f>ROUND(AVERAGE('BI-GRU'!AZ85:BB85),4)</f>
        <v>6.6127000000000002</v>
      </c>
      <c r="M85">
        <f>ROUND(AVERAGE('BI-GRU'!BE85:BG85),4)</f>
        <v>5.2332999999999998</v>
      </c>
      <c r="N85">
        <f>ROUND(AVERAGE('BI-GRU'!BJ85:BL85),4)</f>
        <v>5.2176999999999998</v>
      </c>
      <c r="O85" s="3">
        <f t="shared" si="9"/>
        <v>2.5407000000000002</v>
      </c>
      <c r="P85" s="2">
        <f t="shared" si="10"/>
        <v>6.6443000000000003</v>
      </c>
      <c r="Q85" s="4">
        <f t="shared" si="7"/>
        <v>5.1089703559573838</v>
      </c>
      <c r="R85" s="4">
        <f t="shared" si="8"/>
        <v>8.1796296440426168</v>
      </c>
    </row>
    <row r="86" spans="1:18" x14ac:dyDescent="0.2">
      <c r="A86" t="s">
        <v>0</v>
      </c>
      <c r="B86" t="s">
        <v>20</v>
      </c>
      <c r="O86" s="3" t="e">
        <f t="shared" si="9"/>
        <v>#DIV/0!</v>
      </c>
      <c r="P86" s="2" t="e">
        <f t="shared" si="10"/>
        <v>#DIV/0!</v>
      </c>
      <c r="Q86" s="4" t="e">
        <f t="shared" si="7"/>
        <v>#DIV/0!</v>
      </c>
      <c r="R86" s="4" t="e">
        <f t="shared" si="8"/>
        <v>#DIV/0!</v>
      </c>
    </row>
    <row r="87" spans="1:18" x14ac:dyDescent="0.2">
      <c r="A87" t="s">
        <v>2</v>
      </c>
      <c r="B87">
        <f>ROUND(AVERAGE('BI-GRU'!B87:D87),4)</f>
        <v>3.5000000000000003E-2</v>
      </c>
      <c r="C87">
        <f>ROUND(AVERAGE('BI-GRU'!G86:I87),4)</f>
        <v>4.1000000000000002E-2</v>
      </c>
      <c r="D87">
        <f>ROUND(AVERAGE('BI-GRU'!L86:N87),4)</f>
        <v>3.9699999999999999E-2</v>
      </c>
      <c r="E87">
        <f>ROUND(AVERAGE('BI-GRU'!Q87:S87),4)</f>
        <v>3.8699999999999998E-2</v>
      </c>
      <c r="F87">
        <f>ROUND(AVERAGE('BI-GRU'!V87:X87),4)</f>
        <v>3.6700000000000003E-2</v>
      </c>
      <c r="G87">
        <f>ROUND(AVERAGE('BI-GRU'!AA87:AC87),4)</f>
        <v>3.9300000000000002E-2</v>
      </c>
      <c r="H87">
        <f>ROUND(AVERAGE('BI-GRU'!AF86:AH87),4)</f>
        <v>3.9E-2</v>
      </c>
      <c r="I87">
        <f>ROUND(AVERAGE('BI-GRU'!AK87:AM87),4)</f>
        <v>3.6700000000000003E-2</v>
      </c>
      <c r="J87">
        <f>ROUND(AVERAGE('BI-GRU'!AP87:AR87),4)</f>
        <v>3.2000000000000001E-2</v>
      </c>
      <c r="K87">
        <f>ROUND(AVERAGE('BI-GRU'!AU87:AW87),4)</f>
        <v>0.04</v>
      </c>
      <c r="L87">
        <f>ROUND(AVERAGE('BI-GRU'!AZ87:BB87),4)</f>
        <v>3.7699999999999997E-2</v>
      </c>
      <c r="M87">
        <f>ROUND(AVERAGE('BI-GRU'!BE87:BG87),4)</f>
        <v>4.3299999999999998E-2</v>
      </c>
      <c r="N87">
        <f>ROUND(AVERAGE('BI-GRU'!BJ87:BL87),4)</f>
        <v>3.9699999999999999E-2</v>
      </c>
      <c r="O87" s="3">
        <f t="shared" si="9"/>
        <v>2.7000000000000001E-3</v>
      </c>
      <c r="P87" s="2">
        <f t="shared" si="10"/>
        <v>3.8399999999999997E-2</v>
      </c>
      <c r="Q87" s="4">
        <f t="shared" si="7"/>
        <v>3.6768406329391476E-2</v>
      </c>
      <c r="R87" s="4">
        <f t="shared" si="8"/>
        <v>4.0031593670608517E-2</v>
      </c>
    </row>
    <row r="88" spans="1:18" x14ac:dyDescent="0.2">
      <c r="A88" t="s">
        <v>3</v>
      </c>
      <c r="B88">
        <f>ROUND(AVERAGE('BI-GRU'!B88:D88),4)</f>
        <v>2.8000000000000001E-2</v>
      </c>
      <c r="C88">
        <f>ROUND(AVERAGE('BI-GRU'!G87:I88),4)</f>
        <v>3.78E-2</v>
      </c>
      <c r="D88">
        <f>ROUND(AVERAGE('BI-GRU'!L87:N88),4)</f>
        <v>3.6499999999999998E-2</v>
      </c>
      <c r="E88">
        <f>ROUND(AVERAGE('BI-GRU'!Q88:S88),4)</f>
        <v>3.3300000000000003E-2</v>
      </c>
      <c r="F88">
        <f>ROUND(AVERAGE('BI-GRU'!V88:X88),4)</f>
        <v>0.03</v>
      </c>
      <c r="G88">
        <f>ROUND(AVERAGE('BI-GRU'!AA88:AC88),4)</f>
        <v>3.3700000000000001E-2</v>
      </c>
      <c r="H88">
        <f>ROUND(AVERAGE('BI-GRU'!AF87:AH88),4)</f>
        <v>3.5999999999999997E-2</v>
      </c>
      <c r="I88">
        <f>ROUND(AVERAGE('BI-GRU'!AK88:AM88),4)</f>
        <v>3.0300000000000001E-2</v>
      </c>
      <c r="J88">
        <f>ROUND(AVERAGE('BI-GRU'!AP88:AR88),4)</f>
        <v>2.4299999999999999E-2</v>
      </c>
      <c r="K88">
        <f>ROUND(AVERAGE('BI-GRU'!AU88:AW88),4)</f>
        <v>3.4299999999999997E-2</v>
      </c>
      <c r="L88">
        <f>ROUND(AVERAGE('BI-GRU'!AZ88:BB88),4)</f>
        <v>3.1300000000000001E-2</v>
      </c>
      <c r="M88">
        <f>ROUND(AVERAGE('BI-GRU'!BE88:BG88),4)</f>
        <v>3.73E-2</v>
      </c>
      <c r="N88">
        <f>ROUND(AVERAGE('BI-GRU'!BJ88:BL88),4)</f>
        <v>3.3000000000000002E-2</v>
      </c>
      <c r="O88" s="3">
        <f t="shared" si="9"/>
        <v>3.8E-3</v>
      </c>
      <c r="P88" s="2">
        <f t="shared" si="10"/>
        <v>3.2800000000000003E-2</v>
      </c>
      <c r="Q88" s="4">
        <f t="shared" si="7"/>
        <v>3.0503682982106532E-2</v>
      </c>
      <c r="R88" s="4">
        <f t="shared" si="8"/>
        <v>3.5096317017893473E-2</v>
      </c>
    </row>
    <row r="89" spans="1:18" x14ac:dyDescent="0.2">
      <c r="A89" t="s">
        <v>4</v>
      </c>
      <c r="B89">
        <f>ROUND(AVERAGE('BI-GRU'!B89:D89),4)</f>
        <v>9.4700000000000006E-2</v>
      </c>
      <c r="C89">
        <f>ROUND(AVERAGE('BI-GRU'!G88:I89),4)</f>
        <v>7.5300000000000006E-2</v>
      </c>
      <c r="D89">
        <f>ROUND(AVERAGE('BI-GRU'!L88:N89),4)</f>
        <v>7.2300000000000003E-2</v>
      </c>
      <c r="E89">
        <f>ROUND(AVERAGE('BI-GRU'!Q89:S89),4)</f>
        <v>0.1113</v>
      </c>
      <c r="F89">
        <f>ROUND(AVERAGE('BI-GRU'!V89:X89),4)</f>
        <v>0.1003</v>
      </c>
      <c r="G89">
        <f>ROUND(AVERAGE('BI-GRU'!AA89:AC89),4)</f>
        <v>0.1137</v>
      </c>
      <c r="H89">
        <f>ROUND(AVERAGE('BI-GRU'!AF88:AH89),4)</f>
        <v>7.1800000000000003E-2</v>
      </c>
      <c r="I89">
        <f>ROUND(AVERAGE('BI-GRU'!AK89:AM89),4)</f>
        <v>0.1013</v>
      </c>
      <c r="J89">
        <f>ROUND(AVERAGE('BI-GRU'!AP89:AR89),4)</f>
        <v>8.2299999999999998E-2</v>
      </c>
      <c r="K89">
        <f>ROUND(AVERAGE('BI-GRU'!AU89:AW89),4)</f>
        <v>0.1143</v>
      </c>
      <c r="L89">
        <f>ROUND(AVERAGE('BI-GRU'!AZ89:BB89),4)</f>
        <v>0.105</v>
      </c>
      <c r="M89">
        <f>ROUND(AVERAGE('BI-GRU'!BE89:BG89),4)</f>
        <v>0.126</v>
      </c>
      <c r="N89">
        <f>ROUND(AVERAGE('BI-GRU'!BJ89:BL89),4)</f>
        <v>0.1113</v>
      </c>
      <c r="O89" s="3">
        <f t="shared" si="9"/>
        <v>1.72E-2</v>
      </c>
      <c r="P89" s="2">
        <f t="shared" si="10"/>
        <v>9.8400000000000001E-2</v>
      </c>
      <c r="Q89" s="4">
        <f t="shared" si="7"/>
        <v>8.8006144024271662E-2</v>
      </c>
      <c r="R89" s="4">
        <f t="shared" si="8"/>
        <v>0.10879385597572834</v>
      </c>
    </row>
    <row r="90" spans="1:18" x14ac:dyDescent="0.2">
      <c r="A90" t="s">
        <v>5</v>
      </c>
      <c r="B90">
        <f>ROUND(AVERAGE('BI-GRU'!B90:D90),4)</f>
        <v>0.95530000000000004</v>
      </c>
      <c r="C90">
        <f>ROUND(AVERAGE('BI-GRU'!G89:I90),4)</f>
        <v>0.53559999999999997</v>
      </c>
      <c r="D90">
        <f>ROUND(AVERAGE('BI-GRU'!L89:N90),4)</f>
        <v>0.5333</v>
      </c>
      <c r="E90">
        <f>ROUND(AVERAGE('BI-GRU'!Q90:S90),4)</f>
        <v>0.95530000000000004</v>
      </c>
      <c r="F90">
        <f>ROUND(AVERAGE('BI-GRU'!V90:X90),4)</f>
        <v>0.95530000000000004</v>
      </c>
      <c r="G90">
        <f>ROUND(AVERAGE('BI-GRU'!AA90:AC90),4)</f>
        <v>0.95530000000000004</v>
      </c>
      <c r="H90">
        <f>ROUND(AVERAGE('BI-GRU'!AF89:AH90),4)</f>
        <v>0.53300000000000003</v>
      </c>
      <c r="I90">
        <f>ROUND(AVERAGE('BI-GRU'!AK90:AM90),4)</f>
        <v>0.95530000000000004</v>
      </c>
      <c r="J90">
        <f>ROUND(AVERAGE('BI-GRU'!AP90:AR90),4)</f>
        <v>0.95530000000000004</v>
      </c>
      <c r="K90">
        <f>ROUND(AVERAGE('BI-GRU'!AU90:AW90),4)</f>
        <v>0.95530000000000004</v>
      </c>
      <c r="L90">
        <f>ROUND(AVERAGE('BI-GRU'!AZ90:BB90),4)</f>
        <v>0.95530000000000004</v>
      </c>
      <c r="M90">
        <f>ROUND(AVERAGE('BI-GRU'!BE90:BG90),4)</f>
        <v>0.95520000000000005</v>
      </c>
      <c r="N90">
        <f>ROUND(AVERAGE('BI-GRU'!BJ90:BL90),4)</f>
        <v>0.95520000000000005</v>
      </c>
      <c r="O90" s="3">
        <f t="shared" si="9"/>
        <v>0.17749999999999999</v>
      </c>
      <c r="P90" s="2">
        <f t="shared" si="10"/>
        <v>0.85809999999999997</v>
      </c>
      <c r="Q90" s="4">
        <f t="shared" si="7"/>
        <v>0.7508378235062918</v>
      </c>
      <c r="R90" s="4">
        <f t="shared" si="8"/>
        <v>0.96536217649370815</v>
      </c>
    </row>
    <row r="91" spans="1:18" x14ac:dyDescent="0.2">
      <c r="A91" t="s">
        <v>6</v>
      </c>
      <c r="B91">
        <f>ROUND(AVERAGE('BI-GRU'!B91:D91),4)</f>
        <v>5.4160000000000004</v>
      </c>
      <c r="C91">
        <f>ROUND(AVERAGE('BI-GRU'!G90:I91),4)</f>
        <v>5.5823999999999998</v>
      </c>
      <c r="D91">
        <f>ROUND(AVERAGE('BI-GRU'!L90:N91),4)</f>
        <v>4.0170000000000003</v>
      </c>
      <c r="E91">
        <f>ROUND(AVERAGE('BI-GRU'!Q91:S91),4)</f>
        <v>7.3159999999999998</v>
      </c>
      <c r="F91">
        <f>ROUND(AVERAGE('BI-GRU'!V91:X91),4)</f>
        <v>7.6696999999999997</v>
      </c>
      <c r="G91">
        <f>ROUND(AVERAGE('BI-GRU'!AA91:AC91),4)</f>
        <v>16.724699999999999</v>
      </c>
      <c r="H91">
        <f>ROUND(AVERAGE('BI-GRU'!AF90:AH91),4)</f>
        <v>5.6425000000000001</v>
      </c>
      <c r="I91">
        <f>ROUND(AVERAGE('BI-GRU'!AK91:AM91),4)</f>
        <v>11.3063</v>
      </c>
      <c r="J91">
        <f>ROUND(AVERAGE('BI-GRU'!AP91:AR91),4)</f>
        <v>12.2967</v>
      </c>
      <c r="K91">
        <f>ROUND(AVERAGE('BI-GRU'!AU91:AW91),4)</f>
        <v>13.4247</v>
      </c>
      <c r="L91">
        <f>ROUND(AVERAGE('BI-GRU'!AZ91:BB91),4)</f>
        <v>5.4359999999999999</v>
      </c>
      <c r="M91">
        <f>ROUND(AVERAGE('BI-GRU'!BE91:BG91),4)</f>
        <v>5.5572999999999997</v>
      </c>
      <c r="N91">
        <f>ROUND(AVERAGE('BI-GRU'!BJ91:BL91),4)</f>
        <v>9.0832999999999995</v>
      </c>
      <c r="O91" s="3">
        <f t="shared" si="9"/>
        <v>3.73</v>
      </c>
      <c r="P91" s="2">
        <f t="shared" si="10"/>
        <v>8.4209999999999994</v>
      </c>
      <c r="Q91" s="4">
        <f t="shared" si="7"/>
        <v>6.1669835587519337</v>
      </c>
      <c r="R91" s="4">
        <f t="shared" si="8"/>
        <v>10.675016441248065</v>
      </c>
    </row>
    <row r="92" spans="1:18" x14ac:dyDescent="0.2">
      <c r="A92" t="s">
        <v>0</v>
      </c>
      <c r="B92" t="s">
        <v>21</v>
      </c>
      <c r="O92" s="3" t="e">
        <f t="shared" si="9"/>
        <v>#DIV/0!</v>
      </c>
      <c r="P92" s="2" t="e">
        <f t="shared" si="10"/>
        <v>#DIV/0!</v>
      </c>
      <c r="Q92" s="4" t="e">
        <f t="shared" si="7"/>
        <v>#DIV/0!</v>
      </c>
      <c r="R92" s="4" t="e">
        <f t="shared" si="8"/>
        <v>#DIV/0!</v>
      </c>
    </row>
    <row r="93" spans="1:18" x14ac:dyDescent="0.2">
      <c r="A93" t="s">
        <v>2</v>
      </c>
      <c r="B93">
        <f>ROUND(AVERAGE('BI-GRU'!B93:D93),4)</f>
        <v>1.4E-2</v>
      </c>
      <c r="C93">
        <f>ROUND(AVERAGE('BI-GRU'!G92:I93),4)</f>
        <v>1.3299999999999999E-2</v>
      </c>
      <c r="D93">
        <f>ROUND(AVERAGE('BI-GRU'!L92:N93),4)</f>
        <v>1.4E-2</v>
      </c>
      <c r="E93">
        <f>ROUND(AVERAGE('BI-GRU'!Q93:S93),4)</f>
        <v>1.2699999999999999E-2</v>
      </c>
      <c r="F93">
        <f>ROUND(AVERAGE('BI-GRU'!V93:X93),4)</f>
        <v>1.43E-2</v>
      </c>
      <c r="G93">
        <f>ROUND(AVERAGE('BI-GRU'!AA93:AC93),4)</f>
        <v>1.4999999999999999E-2</v>
      </c>
      <c r="H93">
        <f>ROUND(AVERAGE('BI-GRU'!AF92:AH93),4)</f>
        <v>1.4E-2</v>
      </c>
      <c r="I93">
        <f>ROUND(AVERAGE('BI-GRU'!AK93:AM93),4)</f>
        <v>1.2E-2</v>
      </c>
      <c r="J93">
        <f>ROUND(AVERAGE('BI-GRU'!AP93:AR93),4)</f>
        <v>1.4999999999999999E-2</v>
      </c>
      <c r="K93">
        <f>ROUND(AVERAGE('BI-GRU'!AU93:AW93),4)</f>
        <v>1.37E-2</v>
      </c>
      <c r="L93">
        <f>ROUND(AVERAGE('BI-GRU'!AZ93:BB93),4)</f>
        <v>1.5299999999999999E-2</v>
      </c>
      <c r="M93">
        <f>ROUND(AVERAGE('BI-GRU'!BE93:BG93),4)</f>
        <v>1.4999999999999999E-2</v>
      </c>
      <c r="N93">
        <f>ROUND(AVERAGE('BI-GRU'!BJ93:BL93),4)</f>
        <v>1.2999999999999999E-2</v>
      </c>
      <c r="O93" s="3">
        <f t="shared" si="9"/>
        <v>1E-3</v>
      </c>
      <c r="P93" s="2">
        <f t="shared" si="10"/>
        <v>1.3899999999999999E-2</v>
      </c>
      <c r="Q93" s="4">
        <f t="shared" si="7"/>
        <v>1.3295706047922771E-2</v>
      </c>
      <c r="R93" s="4">
        <f t="shared" si="8"/>
        <v>1.4504293952077228E-2</v>
      </c>
    </row>
    <row r="94" spans="1:18" x14ac:dyDescent="0.2">
      <c r="A94" t="s">
        <v>3</v>
      </c>
      <c r="B94">
        <f>ROUND(AVERAGE('BI-GRU'!B94:D94),4)</f>
        <v>1.23E-2</v>
      </c>
      <c r="C94">
        <f>ROUND(AVERAGE('BI-GRU'!G93:I94),4)</f>
        <v>1.2500000000000001E-2</v>
      </c>
      <c r="D94">
        <f>ROUND(AVERAGE('BI-GRU'!L93:N94),4)</f>
        <v>1.2999999999999999E-2</v>
      </c>
      <c r="E94">
        <f>ROUND(AVERAGE('BI-GRU'!Q94:S94),4)</f>
        <v>1.0999999999999999E-2</v>
      </c>
      <c r="F94">
        <f>ROUND(AVERAGE('BI-GRU'!V94:X94),4)</f>
        <v>1.23E-2</v>
      </c>
      <c r="G94">
        <f>ROUND(AVERAGE('BI-GRU'!AA94:AC94),4)</f>
        <v>1.3299999999999999E-2</v>
      </c>
      <c r="H94">
        <f>ROUND(AVERAGE('BI-GRU'!AF93:AH94),4)</f>
        <v>1.2999999999999999E-2</v>
      </c>
      <c r="I94">
        <f>ROUND(AVERAGE('BI-GRU'!AK94:AM94),4)</f>
        <v>1.0699999999999999E-2</v>
      </c>
      <c r="J94">
        <f>ROUND(AVERAGE('BI-GRU'!AP94:AR94),4)</f>
        <v>1.3299999999999999E-2</v>
      </c>
      <c r="K94">
        <f>ROUND(AVERAGE('BI-GRU'!AU94:AW94),4)</f>
        <v>1.2E-2</v>
      </c>
      <c r="L94">
        <f>ROUND(AVERAGE('BI-GRU'!AZ94:BB94),4)</f>
        <v>1.3299999999999999E-2</v>
      </c>
      <c r="M94">
        <f>ROUND(AVERAGE('BI-GRU'!BE94:BG94),4)</f>
        <v>1.2999999999999999E-2</v>
      </c>
      <c r="N94">
        <f>ROUND(AVERAGE('BI-GRU'!BJ94:BL94),4)</f>
        <v>1.0999999999999999E-2</v>
      </c>
      <c r="O94" s="3">
        <f t="shared" si="9"/>
        <v>8.9999999999999998E-4</v>
      </c>
      <c r="P94" s="2">
        <f t="shared" si="10"/>
        <v>1.24E-2</v>
      </c>
      <c r="Q94" s="4">
        <f t="shared" si="7"/>
        <v>1.1856135443130493E-2</v>
      </c>
      <c r="R94" s="4">
        <f t="shared" si="8"/>
        <v>1.2943864556869506E-2</v>
      </c>
    </row>
    <row r="95" spans="1:18" x14ac:dyDescent="0.2">
      <c r="A95" t="s">
        <v>4</v>
      </c>
      <c r="B95">
        <f>ROUND(AVERAGE('BI-GRU'!B95:D95),4)</f>
        <v>1.23E-2</v>
      </c>
      <c r="C95">
        <f>ROUND(AVERAGE('BI-GRU'!G94:I95),4)</f>
        <v>1.17E-2</v>
      </c>
      <c r="D95">
        <f>ROUND(AVERAGE('BI-GRU'!L94:N95),4)</f>
        <v>1.2E-2</v>
      </c>
      <c r="E95">
        <f>ROUND(AVERAGE('BI-GRU'!Q95:S95),4)</f>
        <v>1.0999999999999999E-2</v>
      </c>
      <c r="F95">
        <f>ROUND(AVERAGE('BI-GRU'!V95:X95),4)</f>
        <v>1.23E-2</v>
      </c>
      <c r="G95">
        <f>ROUND(AVERAGE('BI-GRU'!AA95:AC95),4)</f>
        <v>1.3299999999999999E-2</v>
      </c>
      <c r="H95">
        <f>ROUND(AVERAGE('BI-GRU'!AF94:AH95),4)</f>
        <v>1.2200000000000001E-2</v>
      </c>
      <c r="I95">
        <f>ROUND(AVERAGE('BI-GRU'!AK95:AM95),4)</f>
        <v>1.0699999999999999E-2</v>
      </c>
      <c r="J95">
        <f>ROUND(AVERAGE('BI-GRU'!AP95:AR95),4)</f>
        <v>1.3299999999999999E-2</v>
      </c>
      <c r="K95">
        <f>ROUND(AVERAGE('BI-GRU'!AU95:AW95),4)</f>
        <v>1.2E-2</v>
      </c>
      <c r="L95">
        <f>ROUND(AVERAGE('BI-GRU'!AZ95:BB95),4)</f>
        <v>1.3299999999999999E-2</v>
      </c>
      <c r="M95">
        <f>ROUND(AVERAGE('BI-GRU'!BE95:BG95),4)</f>
        <v>1.3299999999999999E-2</v>
      </c>
      <c r="N95">
        <f>ROUND(AVERAGE('BI-GRU'!BJ95:BL95),4)</f>
        <v>1.1299999999999999E-2</v>
      </c>
      <c r="O95" s="3">
        <f t="shared" si="9"/>
        <v>8.9999999999999998E-4</v>
      </c>
      <c r="P95" s="2">
        <f t="shared" si="10"/>
        <v>1.2200000000000001E-2</v>
      </c>
      <c r="Q95" s="4">
        <f t="shared" si="7"/>
        <v>1.1656135443130494E-2</v>
      </c>
      <c r="R95" s="4">
        <f t="shared" si="8"/>
        <v>1.2743864556869508E-2</v>
      </c>
    </row>
    <row r="96" spans="1:18" x14ac:dyDescent="0.2">
      <c r="A96" t="s">
        <v>5</v>
      </c>
      <c r="B96">
        <f>ROUND(AVERAGE('BI-GRU'!B96:D96),4)</f>
        <v>0.9536</v>
      </c>
      <c r="C96">
        <f>ROUND(AVERAGE('BI-GRU'!G95:I96),4)</f>
        <v>0.48259999999999997</v>
      </c>
      <c r="D96">
        <f>ROUND(AVERAGE('BI-GRU'!L95:N96),4)</f>
        <v>0.48280000000000001</v>
      </c>
      <c r="E96">
        <f>ROUND(AVERAGE('BI-GRU'!Q96:S96),4)</f>
        <v>0.95369999999999999</v>
      </c>
      <c r="F96">
        <f>ROUND(AVERAGE('BI-GRU'!V96:X96),4)</f>
        <v>0.9536</v>
      </c>
      <c r="G96">
        <f>ROUND(AVERAGE('BI-GRU'!AA96:AC96),4)</f>
        <v>0.9536</v>
      </c>
      <c r="H96">
        <f>ROUND(AVERAGE('BI-GRU'!AF95:AH96),4)</f>
        <v>0.4829</v>
      </c>
      <c r="I96">
        <f>ROUND(AVERAGE('BI-GRU'!AK96:AM96),4)</f>
        <v>0.95369999999999999</v>
      </c>
      <c r="J96">
        <f>ROUND(AVERAGE('BI-GRU'!AP96:AR96),4)</f>
        <v>0.95350000000000001</v>
      </c>
      <c r="K96">
        <f>ROUND(AVERAGE('BI-GRU'!AU96:AW96),4)</f>
        <v>0.9536</v>
      </c>
      <c r="L96">
        <f>ROUND(AVERAGE('BI-GRU'!AZ96:BB96),4)</f>
        <v>0.95369999999999999</v>
      </c>
      <c r="M96">
        <f>ROUND(AVERAGE('BI-GRU'!BE96:BG96),4)</f>
        <v>0.95350000000000001</v>
      </c>
      <c r="N96">
        <f>ROUND(AVERAGE('BI-GRU'!BJ96:BL96),4)</f>
        <v>0.95369999999999999</v>
      </c>
      <c r="O96" s="3">
        <f t="shared" si="9"/>
        <v>0.19839999999999999</v>
      </c>
      <c r="P96" s="2">
        <f t="shared" si="10"/>
        <v>0.84499999999999997</v>
      </c>
      <c r="Q96" s="4">
        <f t="shared" si="7"/>
        <v>0.72510807990787773</v>
      </c>
      <c r="R96" s="4">
        <f t="shared" si="8"/>
        <v>0.96489192009212221</v>
      </c>
    </row>
    <row r="97" spans="1:18" x14ac:dyDescent="0.2">
      <c r="A97" t="s">
        <v>6</v>
      </c>
      <c r="B97">
        <f>ROUND(AVERAGE('BI-GRU'!B97:D97),4)</f>
        <v>5.8452999999999999</v>
      </c>
      <c r="C97">
        <f>ROUND(AVERAGE('BI-GRU'!G96:I97),4)</f>
        <v>3.8220000000000001</v>
      </c>
      <c r="D97">
        <f>ROUND(AVERAGE('BI-GRU'!L96:N97),4)</f>
        <v>6.7468000000000004</v>
      </c>
      <c r="E97">
        <f>ROUND(AVERAGE('BI-GRU'!Q97:S97),4)</f>
        <v>7.7117000000000004</v>
      </c>
      <c r="F97">
        <f>ROUND(AVERAGE('BI-GRU'!V97:X97),4)</f>
        <v>15.4947</v>
      </c>
      <c r="G97">
        <f>ROUND(AVERAGE('BI-GRU'!AA97:AC97),4)</f>
        <v>9.3483000000000001</v>
      </c>
      <c r="H97">
        <f>ROUND(AVERAGE('BI-GRU'!AF96:AH97),4)</f>
        <v>5.6264000000000003</v>
      </c>
      <c r="I97">
        <f>ROUND(AVERAGE('BI-GRU'!AK97:AM97),4)</f>
        <v>11.5303</v>
      </c>
      <c r="J97">
        <f>ROUND(AVERAGE('BI-GRU'!AP97:AR97),4)</f>
        <v>12.624700000000001</v>
      </c>
      <c r="K97">
        <f>ROUND(AVERAGE('BI-GRU'!AU97:AW97),4)</f>
        <v>13.1623</v>
      </c>
      <c r="L97">
        <f>ROUND(AVERAGE('BI-GRU'!AZ97:BB97),4)</f>
        <v>5.2519999999999998</v>
      </c>
      <c r="M97">
        <f>ROUND(AVERAGE('BI-GRU'!BE97:BG97),4)</f>
        <v>5.4793000000000003</v>
      </c>
      <c r="N97">
        <f>ROUND(AVERAGE('BI-GRU'!BJ97:BL97),4)</f>
        <v>6.1790000000000003</v>
      </c>
      <c r="O97" s="3">
        <f t="shared" si="9"/>
        <v>3.5442999999999998</v>
      </c>
      <c r="P97" s="2">
        <f t="shared" si="10"/>
        <v>8.3710000000000004</v>
      </c>
      <c r="Q97" s="4">
        <f t="shared" si="7"/>
        <v>6.2292009456526767</v>
      </c>
      <c r="R97" s="4">
        <f t="shared" si="8"/>
        <v>10.512799054347324</v>
      </c>
    </row>
    <row r="100" spans="1:18" x14ac:dyDescent="0.2">
      <c r="A100" t="s">
        <v>42</v>
      </c>
    </row>
    <row r="102" spans="1:18" x14ac:dyDescent="0.2">
      <c r="A102" t="s">
        <v>6</v>
      </c>
      <c r="B102" s="4">
        <f>ROUND(SUM('BI-GRU'!B$7:D$7),4)</f>
        <v>15.148</v>
      </c>
      <c r="C102" s="4">
        <f>ROUND(SUM('BI-GRU'!G$7:I$7),4)</f>
        <v>29.131</v>
      </c>
      <c r="D102">
        <f>ROUND(SUM('BI-GRU'!L$7:N$7),4)</f>
        <v>17.279</v>
      </c>
      <c r="E102">
        <f>ROUND(SUM('BI-GRU'!Q$7:S$7),4)</f>
        <v>22.06</v>
      </c>
      <c r="F102">
        <f>ROUND(SUM('BI-GRU'!V$7:X$7),4)</f>
        <v>21.783999999999999</v>
      </c>
      <c r="G102">
        <f>ROUND(SUM('BI-GRU'!AA$7:AC$7),4)</f>
        <v>24.859000000000002</v>
      </c>
      <c r="H102">
        <f>ROUND(SUM('BI-GRU'!AF$7:AH$7),4)</f>
        <v>52.037999999999997</v>
      </c>
      <c r="I102">
        <f>ROUND(SUM('BI-GRU'!AK$7:AM$7),4)</f>
        <v>29.582999999999998</v>
      </c>
      <c r="J102">
        <f>ROUND(SUM('BI-GRU'!AP$7:AR$7),4)</f>
        <v>30.123000000000001</v>
      </c>
      <c r="K102">
        <f>ROUND(SUM('BI-GRU'!AU$7:AW$7),4)</f>
        <v>33.131999999999998</v>
      </c>
      <c r="L102" s="3">
        <f t="shared" ref="L102:L117" si="11">ROUND(_xlfn.STDEV.P(B102:K102),4)</f>
        <v>9.8690999999999995</v>
      </c>
      <c r="M102" s="2">
        <f>ROUND(AVERAGE(B102:K102),4)</f>
        <v>27.5137</v>
      </c>
      <c r="N102" s="4">
        <f t="shared" ref="N102:N117" si="12">M102-$T$2*L102/SQRT($K$1)</f>
        <v>20.713879108837681</v>
      </c>
      <c r="O102" s="4">
        <f t="shared" ref="O102:O117" si="13">M102+$T$2*L102/SQRT($K$1)</f>
        <v>34.31352089116232</v>
      </c>
    </row>
    <row r="103" spans="1:18" x14ac:dyDescent="0.2">
      <c r="A103" t="s">
        <v>6</v>
      </c>
      <c r="B103" s="4">
        <f>ROUND(SUM('BI-GRU'!B$13:D$13),4)</f>
        <v>16.048999999999999</v>
      </c>
      <c r="C103" s="4">
        <f>ROUND(SUM('BI-GRU'!G$13:I$13),4)</f>
        <v>18.117999999999999</v>
      </c>
      <c r="D103">
        <f>ROUND(SUM('BI-GRU'!L$13:N$13),4)</f>
        <v>17.952000000000002</v>
      </c>
      <c r="E103">
        <f>ROUND(SUM('BI-GRU'!Q$13:S$13),4)</f>
        <v>21.254999999999999</v>
      </c>
      <c r="F103">
        <f>ROUND(SUM('BI-GRU'!V$13:X$13),4)</f>
        <v>22.776</v>
      </c>
      <c r="G103">
        <f>ROUND(SUM('BI-GRU'!AA$13:AC$13),4)</f>
        <v>24.157</v>
      </c>
      <c r="H103">
        <f>ROUND(SUM('BI-GRU'!AF$13:AH$13),4)</f>
        <v>27.369</v>
      </c>
      <c r="I103">
        <f>ROUND(SUM('BI-GRU'!AK$13:AM$13),4)</f>
        <v>30.309000000000001</v>
      </c>
      <c r="J103">
        <f>ROUND(SUM('BI-GRU'!AP$13:AR$13),4)</f>
        <v>30.89</v>
      </c>
      <c r="K103">
        <f>ROUND(SUM('BI-GRU'!AU$13:AW$13),4)</f>
        <v>33.340000000000003</v>
      </c>
      <c r="L103" s="3">
        <f t="shared" si="11"/>
        <v>5.7343000000000002</v>
      </c>
      <c r="M103" s="2">
        <f t="shared" ref="M103:M117" si="14">ROUND(AVERAGE(B103:K103),4)</f>
        <v>24.221499999999999</v>
      </c>
      <c r="N103" s="4">
        <f t="shared" si="12"/>
        <v>20.270560913741669</v>
      </c>
      <c r="O103" s="4">
        <f t="shared" si="13"/>
        <v>28.172439086258329</v>
      </c>
    </row>
    <row r="104" spans="1:18" x14ac:dyDescent="0.2">
      <c r="A104" t="s">
        <v>6</v>
      </c>
      <c r="B104" s="4">
        <f>ROUND(SUM('BI-GRU'!B$19:D$19),4)</f>
        <v>16.795999999999999</v>
      </c>
      <c r="C104" s="4">
        <f>ROUND(SUM('BI-GRU'!G$19:I$19),4)</f>
        <v>20.326000000000001</v>
      </c>
      <c r="D104">
        <f>ROUND(SUM('BI-GRU'!L$19:N$19),4)</f>
        <v>19.719000000000001</v>
      </c>
      <c r="E104">
        <f>ROUND(SUM('BI-GRU'!Q$19:S$19),4)</f>
        <v>23.754000000000001</v>
      </c>
      <c r="F104">
        <f>ROUND(SUM('BI-GRU'!V$19:X$19),4)</f>
        <v>45.22</v>
      </c>
      <c r="G104">
        <f>ROUND(SUM('BI-GRU'!AA$19:AC$19),4)</f>
        <v>26.672999999999998</v>
      </c>
      <c r="H104">
        <f>ROUND(SUM('BI-GRU'!AF$19:AH$19),4)</f>
        <v>31.277000000000001</v>
      </c>
      <c r="I104">
        <f>ROUND(SUM('BI-GRU'!AK$19:AM$19),4)</f>
        <v>32.645000000000003</v>
      </c>
      <c r="J104">
        <f>ROUND(SUM('BI-GRU'!AP$19:AR$19),4)</f>
        <v>34.356999999999999</v>
      </c>
      <c r="K104">
        <f>ROUND(SUM('BI-GRU'!AU$19:AW$19),4)</f>
        <v>36.927</v>
      </c>
      <c r="L104" s="3">
        <f t="shared" si="11"/>
        <v>8.4605999999999995</v>
      </c>
      <c r="M104" s="2">
        <f t="shared" si="14"/>
        <v>28.769400000000001</v>
      </c>
      <c r="N104" s="4">
        <f t="shared" si="12"/>
        <v>22.940037177476377</v>
      </c>
      <c r="O104" s="4">
        <f t="shared" si="13"/>
        <v>34.598762822523625</v>
      </c>
    </row>
    <row r="105" spans="1:18" x14ac:dyDescent="0.2">
      <c r="A105" t="s">
        <v>6</v>
      </c>
      <c r="B105" s="4">
        <f>ROUND(SUM('BI-GRU'!B$25:D$25),4)</f>
        <v>19.326000000000001</v>
      </c>
      <c r="C105" s="4">
        <f>ROUND(SUM('BI-GRU'!G$25:I$25),4)</f>
        <v>18.53</v>
      </c>
      <c r="D105">
        <f>ROUND(SUM('BI-GRU'!L$25:N$25),4)</f>
        <v>19.213000000000001</v>
      </c>
      <c r="E105">
        <f>ROUND(SUM('BI-GRU'!Q$25:S$25),4)</f>
        <v>22.353999999999999</v>
      </c>
      <c r="F105">
        <f>ROUND(SUM('BI-GRU'!V$25:X$25),4)</f>
        <v>26.736999999999998</v>
      </c>
      <c r="G105">
        <f>ROUND(SUM('BI-GRU'!AA$25:AC$25),4)</f>
        <v>27.06</v>
      </c>
      <c r="H105">
        <f>ROUND(SUM('BI-GRU'!AF$25:AH$25),4)</f>
        <v>30.177</v>
      </c>
      <c r="I105">
        <f>ROUND(SUM('BI-GRU'!AK$25:AM$25),4)</f>
        <v>33.506</v>
      </c>
      <c r="J105">
        <f>ROUND(SUM('BI-GRU'!AP$25:AR$25),4)</f>
        <v>35.002000000000002</v>
      </c>
      <c r="K105">
        <f>ROUND(SUM('BI-GRU'!AU$25:AW$25),4)</f>
        <v>38.222999999999999</v>
      </c>
      <c r="L105" s="3">
        <f t="shared" si="11"/>
        <v>6.7477999999999998</v>
      </c>
      <c r="M105" s="2">
        <f t="shared" si="14"/>
        <v>27.012799999999999</v>
      </c>
      <c r="N105" s="4">
        <f t="shared" si="12"/>
        <v>22.363558285012299</v>
      </c>
      <c r="O105" s="4">
        <f t="shared" si="13"/>
        <v>31.662041714987698</v>
      </c>
    </row>
    <row r="106" spans="1:18" x14ac:dyDescent="0.2">
      <c r="A106" t="s">
        <v>6</v>
      </c>
      <c r="B106" s="4">
        <f>ROUND(SUM('BI-GRU'!B$31:D$31),4)</f>
        <v>15.318</v>
      </c>
      <c r="C106" s="4">
        <f>ROUND(SUM('BI-GRU'!G$31:I$31),4)</f>
        <v>17.327000000000002</v>
      </c>
      <c r="D106">
        <f>ROUND(SUM('BI-GRU'!L$31:N$31),4)</f>
        <v>18.66</v>
      </c>
      <c r="E106">
        <f>ROUND(SUM('BI-GRU'!Q$31:S$31),4)</f>
        <v>20.969000000000001</v>
      </c>
      <c r="F106">
        <f>ROUND(SUM('BI-GRU'!V$31:X$31),4)</f>
        <v>23.369</v>
      </c>
      <c r="G106">
        <f>ROUND(SUM('BI-GRU'!AA$31:AC$31),4)</f>
        <v>24.236000000000001</v>
      </c>
      <c r="H106">
        <f>ROUND(SUM('BI-GRU'!AF$31:AH$31),4)</f>
        <v>24.742999999999999</v>
      </c>
      <c r="I106">
        <f>ROUND(SUM('BI-GRU'!AK$31:AM$31),4)</f>
        <v>27.495999999999999</v>
      </c>
      <c r="J106">
        <f>ROUND(SUM('BI-GRU'!AP$31:AR$31),4)</f>
        <v>29.492000000000001</v>
      </c>
      <c r="K106">
        <f>ROUND(SUM('BI-GRU'!AU$31:AW$31),4)</f>
        <v>31.721</v>
      </c>
      <c r="L106" s="3">
        <f t="shared" si="11"/>
        <v>5.0613000000000001</v>
      </c>
      <c r="M106" s="2">
        <f t="shared" si="14"/>
        <v>23.333100000000002</v>
      </c>
      <c r="N106" s="4">
        <f t="shared" si="12"/>
        <v>19.845858663258063</v>
      </c>
      <c r="O106" s="4">
        <f t="shared" si="13"/>
        <v>26.82034133674194</v>
      </c>
    </row>
    <row r="107" spans="1:18" x14ac:dyDescent="0.2">
      <c r="A107" t="s">
        <v>6</v>
      </c>
      <c r="B107" s="4">
        <f>ROUND(SUM('BI-GRU'!B$37:D$37),4)</f>
        <v>15.093</v>
      </c>
      <c r="C107" s="4">
        <f>ROUND(SUM('BI-GRU'!G$37:I$37),4)</f>
        <v>16.91</v>
      </c>
      <c r="D107">
        <f>ROUND(SUM('BI-GRU'!L$37:N$37),4)</f>
        <v>18.544</v>
      </c>
      <c r="E107">
        <f>ROUND(SUM('BI-GRU'!Q$37:S$37),4)</f>
        <v>20.533000000000001</v>
      </c>
      <c r="F107">
        <f>ROUND(SUM('BI-GRU'!V$37:X$37),4)</f>
        <v>22.350999999999999</v>
      </c>
      <c r="G107">
        <f>ROUND(SUM('BI-GRU'!AA$37:AC$37),4)</f>
        <v>22.751000000000001</v>
      </c>
      <c r="H107">
        <f>ROUND(SUM('BI-GRU'!AF$37:AH$37),4)</f>
        <v>52.408999999999999</v>
      </c>
      <c r="I107">
        <f>ROUND(SUM('BI-GRU'!AK$37:AM$37),4)</f>
        <v>26.991</v>
      </c>
      <c r="J107">
        <f>ROUND(SUM('BI-GRU'!AP$37:AR$37),4)</f>
        <v>27.489000000000001</v>
      </c>
      <c r="K107">
        <f>ROUND(SUM('BI-GRU'!AU$37:AW$37),4)</f>
        <v>32.558999999999997</v>
      </c>
      <c r="L107" s="3">
        <f t="shared" si="11"/>
        <v>10.2601</v>
      </c>
      <c r="M107" s="2">
        <f t="shared" si="14"/>
        <v>25.562999999999999</v>
      </c>
      <c r="N107" s="4">
        <f t="shared" si="12"/>
        <v>18.493779673383134</v>
      </c>
      <c r="O107" s="4">
        <f t="shared" si="13"/>
        <v>32.632220326616867</v>
      </c>
    </row>
    <row r="108" spans="1:18" x14ac:dyDescent="0.2">
      <c r="A108" t="s">
        <v>6</v>
      </c>
      <c r="B108" s="4">
        <f>ROUND(SUM('BI-GRU'!B$43:D$43),4)</f>
        <v>15.795999999999999</v>
      </c>
      <c r="C108" s="4">
        <f>ROUND(SUM('BI-GRU'!G$43:I$43),4)</f>
        <v>16.530999999999999</v>
      </c>
      <c r="D108">
        <f>ROUND(SUM('BI-GRU'!L$43:N$43),4)</f>
        <v>18.192</v>
      </c>
      <c r="E108">
        <f>ROUND(SUM('BI-GRU'!Q$43:S$43),4)</f>
        <v>19.004999999999999</v>
      </c>
      <c r="F108">
        <f>ROUND(SUM('BI-GRU'!V$43:X$43),4)</f>
        <v>22.896999999999998</v>
      </c>
      <c r="G108">
        <f>ROUND(SUM('BI-GRU'!AA$43:AC$43),4)</f>
        <v>21.844000000000001</v>
      </c>
      <c r="H108">
        <f>ROUND(SUM('BI-GRU'!AF$43:AH$43),4)</f>
        <v>27.009</v>
      </c>
      <c r="I108">
        <f>ROUND(SUM('BI-GRU'!AK$43:AM$43),4)</f>
        <v>27.38</v>
      </c>
      <c r="J108">
        <f>ROUND(SUM('BI-GRU'!AP$43:AR$43),4)</f>
        <v>30.21</v>
      </c>
      <c r="K108">
        <f>ROUND(SUM('BI-GRU'!AU$43:AW$43),4)</f>
        <v>71.015000000000001</v>
      </c>
      <c r="L108" s="3">
        <f t="shared" si="11"/>
        <v>15.387700000000001</v>
      </c>
      <c r="M108" s="2">
        <f t="shared" si="14"/>
        <v>26.9879</v>
      </c>
      <c r="N108" s="4">
        <f t="shared" si="12"/>
        <v>16.385757562803249</v>
      </c>
      <c r="O108" s="4">
        <f t="shared" si="13"/>
        <v>37.59004243719675</v>
      </c>
    </row>
    <row r="109" spans="1:18" x14ac:dyDescent="0.2">
      <c r="A109" t="s">
        <v>6</v>
      </c>
      <c r="B109" s="4">
        <f>ROUND(SUM('BI-GRU'!B$49:D$49),4)</f>
        <v>17.236999999999998</v>
      </c>
      <c r="C109" s="4">
        <f>ROUND(SUM('BI-GRU'!G$49:I$49),4)</f>
        <v>16.198</v>
      </c>
      <c r="D109">
        <f>ROUND(SUM('BI-GRU'!L$49:N$49),4)</f>
        <v>18.265999999999998</v>
      </c>
      <c r="E109">
        <f>ROUND(SUM('BI-GRU'!Q$49:S$49),4)</f>
        <v>19.36</v>
      </c>
      <c r="F109">
        <f>ROUND(SUM('BI-GRU'!V$49:X$49),4)</f>
        <v>21.251999999999999</v>
      </c>
      <c r="G109">
        <f>ROUND(SUM('BI-GRU'!AA$49:AC$49),4)</f>
        <v>21.832000000000001</v>
      </c>
      <c r="H109">
        <f>ROUND(SUM('BI-GRU'!AF$49:AH$49),4)</f>
        <v>27.497</v>
      </c>
      <c r="I109">
        <f>ROUND(SUM('BI-GRU'!AK$49:AM$49),4)</f>
        <v>27.347999999999999</v>
      </c>
      <c r="J109">
        <f>ROUND(SUM('BI-GRU'!AP$49:AR$49),4)</f>
        <v>60.997</v>
      </c>
      <c r="K109">
        <f>ROUND(SUM('BI-GRU'!AU$49:AW$49),4)</f>
        <v>34.308999999999997</v>
      </c>
      <c r="L109" s="3">
        <f t="shared" si="11"/>
        <v>12.699299999999999</v>
      </c>
      <c r="M109" s="2">
        <f t="shared" si="14"/>
        <v>26.429600000000001</v>
      </c>
      <c r="N109" s="4">
        <f t="shared" si="12"/>
        <v>17.679768156859531</v>
      </c>
      <c r="O109" s="4">
        <f t="shared" si="13"/>
        <v>35.17943184314047</v>
      </c>
    </row>
    <row r="110" spans="1:18" x14ac:dyDescent="0.2">
      <c r="A110" t="s">
        <v>6</v>
      </c>
      <c r="B110" s="4">
        <f>ROUND(SUM('BI-GRU'!B$55:D$55),4)</f>
        <v>14.861000000000001</v>
      </c>
      <c r="C110" s="4">
        <f>ROUND(SUM('BI-GRU'!G$55:I$55),4)</f>
        <v>16.077999999999999</v>
      </c>
      <c r="D110">
        <f>ROUND(SUM('BI-GRU'!L$55:N$55),4)</f>
        <v>19.361000000000001</v>
      </c>
      <c r="E110">
        <f>ROUND(SUM('BI-GRU'!Q$55:S$55),4)</f>
        <v>37.027000000000001</v>
      </c>
      <c r="F110">
        <f>ROUND(SUM('BI-GRU'!V$55:X$55),4)</f>
        <v>22.114999999999998</v>
      </c>
      <c r="G110">
        <f>ROUND(SUM('BI-GRU'!AA$55:AC$55),4)</f>
        <v>22.454999999999998</v>
      </c>
      <c r="H110">
        <f>ROUND(SUM('BI-GRU'!AF$55:AH$55),4)</f>
        <v>27.065999999999999</v>
      </c>
      <c r="I110">
        <f>ROUND(SUM('BI-GRU'!AK$55:AM$55),4)</f>
        <v>25.190999999999999</v>
      </c>
      <c r="J110">
        <f>ROUND(SUM('BI-GRU'!AP$55:AR$55),4)</f>
        <v>31.594999999999999</v>
      </c>
      <c r="K110">
        <f>ROUND(SUM('BI-GRU'!AU$55:AW$55),4)</f>
        <v>32.798000000000002</v>
      </c>
      <c r="L110" s="3">
        <f t="shared" si="11"/>
        <v>6.9428999999999998</v>
      </c>
      <c r="M110" s="2">
        <f t="shared" si="14"/>
        <v>24.854700000000001</v>
      </c>
      <c r="N110" s="4">
        <f t="shared" si="12"/>
        <v>20.071034167730506</v>
      </c>
      <c r="O110" s="4">
        <f t="shared" si="13"/>
        <v>29.638365832269496</v>
      </c>
    </row>
    <row r="111" spans="1:18" x14ac:dyDescent="0.2">
      <c r="A111" t="s">
        <v>6</v>
      </c>
      <c r="B111" s="4">
        <f>ROUND(SUM('BI-GRU'!B$61:D$61),4)</f>
        <v>16.916</v>
      </c>
      <c r="C111" s="4">
        <f>ROUND(SUM('BI-GRU'!G$61:I$61),4)</f>
        <v>16.623999999999999</v>
      </c>
      <c r="D111">
        <f>ROUND(SUM('BI-GRU'!L$61:N$61),4)</f>
        <v>19.239000000000001</v>
      </c>
      <c r="E111">
        <f>ROUND(SUM('BI-GRU'!Q$61:S$61),4)</f>
        <v>20.782</v>
      </c>
      <c r="F111">
        <f>ROUND(SUM('BI-GRU'!V$61:X$61),4)</f>
        <v>20.629000000000001</v>
      </c>
      <c r="G111">
        <f>ROUND(SUM('BI-GRU'!AA$61:AC$61),4)</f>
        <v>22.594999999999999</v>
      </c>
      <c r="H111">
        <f>ROUND(SUM('BI-GRU'!AF$61:AH$61),4)</f>
        <v>26.262</v>
      </c>
      <c r="I111">
        <f>ROUND(SUM('BI-GRU'!AK$61:AM$61),4)</f>
        <v>27.917000000000002</v>
      </c>
      <c r="J111">
        <f>ROUND(SUM('BI-GRU'!AP$61:AR$61),4)</f>
        <v>32.023000000000003</v>
      </c>
      <c r="K111">
        <f>ROUND(SUM('BI-GRU'!AU$61:AW$61),4)</f>
        <v>33.29</v>
      </c>
      <c r="L111" s="3">
        <f t="shared" si="11"/>
        <v>5.6630000000000003</v>
      </c>
      <c r="M111" s="2">
        <f t="shared" si="14"/>
        <v>23.627700000000001</v>
      </c>
      <c r="N111" s="4">
        <f t="shared" si="12"/>
        <v>19.725886693148087</v>
      </c>
      <c r="O111" s="4">
        <f t="shared" si="13"/>
        <v>27.529513306851914</v>
      </c>
    </row>
    <row r="112" spans="1:18" x14ac:dyDescent="0.2">
      <c r="A112" t="s">
        <v>6</v>
      </c>
      <c r="B112" s="4">
        <f>ROUND(SUM('BI-GRU'!B$67:D$67),4)</f>
        <v>16.715</v>
      </c>
      <c r="C112" s="4">
        <f>ROUND(SUM('BI-GRU'!G$67:I$67),4)</f>
        <v>20.190000000000001</v>
      </c>
      <c r="D112">
        <f>ROUND(SUM('BI-GRU'!L$67:N$67),4)</f>
        <v>24.172999999999998</v>
      </c>
      <c r="E112">
        <f>ROUND(SUM('BI-GRU'!Q$67:S$67),4)</f>
        <v>22.593</v>
      </c>
      <c r="F112">
        <f>ROUND(SUM('BI-GRU'!V$67:X$67),4)</f>
        <v>23.593</v>
      </c>
      <c r="G112">
        <f>ROUND(SUM('BI-GRU'!AA$67:AC$67),4)</f>
        <v>23.934999999999999</v>
      </c>
      <c r="H112">
        <f>ROUND(SUM('BI-GRU'!AF$67:AH$67),4)</f>
        <v>37.935000000000002</v>
      </c>
      <c r="I112">
        <f>ROUND(SUM('BI-GRU'!AK$67:AM$67),4)</f>
        <v>28.721</v>
      </c>
      <c r="J112">
        <f>ROUND(SUM('BI-GRU'!AP$67:AR$67),4)</f>
        <v>41.085999999999999</v>
      </c>
      <c r="K112">
        <f>ROUND(SUM('BI-GRU'!AU$67:AW$67),4)</f>
        <v>40.99</v>
      </c>
      <c r="L112" s="3">
        <f t="shared" si="11"/>
        <v>8.4106000000000005</v>
      </c>
      <c r="M112" s="2">
        <f t="shared" si="14"/>
        <v>27.993099999999998</v>
      </c>
      <c r="N112" s="4">
        <f t="shared" si="12"/>
        <v>22.198187233161097</v>
      </c>
      <c r="O112" s="4">
        <f t="shared" si="13"/>
        <v>33.788012766838904</v>
      </c>
    </row>
    <row r="113" spans="1:15" x14ac:dyDescent="0.2">
      <c r="A113" t="s">
        <v>6</v>
      </c>
      <c r="B113" s="4">
        <f>ROUND(SUM('BI-GRU'!B$73:D$73),4)</f>
        <v>18.367999999999999</v>
      </c>
      <c r="C113" s="4">
        <f>ROUND(SUM('BI-GRU'!G$73:I$73),4)</f>
        <v>18.603000000000002</v>
      </c>
      <c r="D113">
        <f>ROUND(SUM('BI-GRU'!L$73:N$73),4)</f>
        <v>22.527999999999999</v>
      </c>
      <c r="E113">
        <f>ROUND(SUM('BI-GRU'!Q$73:S$73),4)</f>
        <v>23.943999999999999</v>
      </c>
      <c r="F113">
        <f>ROUND(SUM('BI-GRU'!V$73:X$73),4)</f>
        <v>23.254999999999999</v>
      </c>
      <c r="G113">
        <f>ROUND(SUM('BI-GRU'!AA$73:AC$73),4)</f>
        <v>26.904</v>
      </c>
      <c r="H113">
        <f>ROUND(SUM('BI-GRU'!AF$73:AH$73),4)</f>
        <v>36.103000000000002</v>
      </c>
      <c r="I113">
        <f>ROUND(SUM('BI-GRU'!AK$73:AM$73),4)</f>
        <v>33.942</v>
      </c>
      <c r="J113">
        <f>ROUND(SUM('BI-GRU'!AP$73:AR$73),4)</f>
        <v>46.387</v>
      </c>
      <c r="K113">
        <f>ROUND(SUM('BI-GRU'!AU$73:AW$73),4)</f>
        <v>45.752000000000002</v>
      </c>
      <c r="L113" s="3">
        <f t="shared" si="11"/>
        <v>9.9017999999999997</v>
      </c>
      <c r="M113" s="2">
        <f t="shared" si="14"/>
        <v>29.578600000000002</v>
      </c>
      <c r="N113" s="4">
        <f t="shared" si="12"/>
        <v>22.756248772419873</v>
      </c>
      <c r="O113" s="4">
        <f t="shared" si="13"/>
        <v>36.40095122758013</v>
      </c>
    </row>
    <row r="114" spans="1:15" x14ac:dyDescent="0.2">
      <c r="A114" t="s">
        <v>6</v>
      </c>
      <c r="B114" s="4">
        <f>ROUND(SUM('BI-GRU'!B$79:D$79),4)</f>
        <v>17.228000000000002</v>
      </c>
      <c r="C114" s="4">
        <f>ROUND(SUM('BI-GRU'!G$79:I$79),4)</f>
        <v>16.585000000000001</v>
      </c>
      <c r="D114">
        <f>ROUND(SUM('BI-GRU'!L$79:N$79),4)</f>
        <v>19.036000000000001</v>
      </c>
      <c r="E114">
        <f>ROUND(SUM('BI-GRU'!Q$79:S$79),4)</f>
        <v>21.988</v>
      </c>
      <c r="F114">
        <f>ROUND(SUM('BI-GRU'!V$79:X$79),4)</f>
        <v>22.056000000000001</v>
      </c>
      <c r="G114">
        <f>ROUND(SUM('BI-GRU'!AA$79:AC$79),4)</f>
        <v>22.919</v>
      </c>
      <c r="H114">
        <f>ROUND(SUM('BI-GRU'!AF$79:AH$79),4)</f>
        <v>26.158000000000001</v>
      </c>
      <c r="I114">
        <f>ROUND(SUM('BI-GRU'!AK$79:AM$79),4)</f>
        <v>58.841000000000001</v>
      </c>
      <c r="J114">
        <f>ROUND(SUM('BI-GRU'!AP$79:AR$79),4)</f>
        <v>30.742000000000001</v>
      </c>
      <c r="K114">
        <f>ROUND(SUM('BI-GRU'!AU$79:AW$79),4)</f>
        <v>34.584000000000003</v>
      </c>
      <c r="L114" s="3">
        <f t="shared" si="11"/>
        <v>11.914999999999999</v>
      </c>
      <c r="M114" s="2">
        <f t="shared" si="14"/>
        <v>27.0137</v>
      </c>
      <c r="N114" s="4">
        <f t="shared" si="12"/>
        <v>18.804251730330119</v>
      </c>
      <c r="O114" s="4">
        <f t="shared" si="13"/>
        <v>35.223148269669878</v>
      </c>
    </row>
    <row r="115" spans="1:15" x14ac:dyDescent="0.2">
      <c r="A115" t="s">
        <v>6</v>
      </c>
      <c r="B115" s="4">
        <f>ROUND(SUM('BI-GRU'!B$85:D$85),4)</f>
        <v>14.537000000000001</v>
      </c>
      <c r="C115" s="4">
        <f>ROUND(SUM('BI-GRU'!G$85:I$85),4)</f>
        <v>17.045999999999999</v>
      </c>
      <c r="D115">
        <f>ROUND(SUM('BI-GRU'!L$85:N$85),4)</f>
        <v>19.300999999999998</v>
      </c>
      <c r="E115">
        <f>ROUND(SUM('BI-GRU'!Q$85:S$85),4)</f>
        <v>20.126999999999999</v>
      </c>
      <c r="F115">
        <f>ROUND(SUM('BI-GRU'!V$85:X$85),4)</f>
        <v>20.981000000000002</v>
      </c>
      <c r="G115">
        <f>ROUND(SUM('BI-GRU'!AA$85:AC$85),4)</f>
        <v>22.248999999999999</v>
      </c>
      <c r="H115">
        <f>ROUND(SUM('BI-GRU'!AF$85:AH$85),4)</f>
        <v>24.077999999999999</v>
      </c>
      <c r="I115">
        <f>ROUND(SUM('BI-GRU'!AK$85:AM$85),4)</f>
        <v>29.690999999999999</v>
      </c>
      <c r="J115">
        <f>ROUND(SUM('BI-GRU'!AP$85:AR$85),4)</f>
        <v>32.664000000000001</v>
      </c>
      <c r="K115">
        <f>ROUND(SUM('BI-GRU'!AU$85:AW$85),4)</f>
        <v>33.878999999999998</v>
      </c>
      <c r="L115" s="3">
        <f t="shared" si="11"/>
        <v>6.2389999999999999</v>
      </c>
      <c r="M115" s="2">
        <f t="shared" si="14"/>
        <v>23.455300000000001</v>
      </c>
      <c r="N115" s="4">
        <f t="shared" si="12"/>
        <v>19.156622051660062</v>
      </c>
      <c r="O115" s="4">
        <f t="shared" si="13"/>
        <v>27.753977948339941</v>
      </c>
    </row>
    <row r="116" spans="1:15" x14ac:dyDescent="0.2">
      <c r="A116" t="s">
        <v>6</v>
      </c>
      <c r="B116" s="4">
        <f>ROUND(SUM('BI-GRU'!B$91:D$91),4)</f>
        <v>16.248000000000001</v>
      </c>
      <c r="C116" s="4">
        <f>ROUND(SUM('BI-GRU'!G$91:I$91),4)</f>
        <v>30.629000000000001</v>
      </c>
      <c r="D116">
        <f>ROUND(SUM('BI-GRU'!L$91:N$91),4)</f>
        <v>21.236000000000001</v>
      </c>
      <c r="E116">
        <f>ROUND(SUM('BI-GRU'!Q$91:S$91),4)</f>
        <v>21.948</v>
      </c>
      <c r="F116">
        <f>ROUND(SUM('BI-GRU'!V$91:X$91),4)</f>
        <v>23.009</v>
      </c>
      <c r="G116">
        <f>ROUND(SUM('BI-GRU'!AA$91:AC$91),4)</f>
        <v>50.173999999999999</v>
      </c>
      <c r="H116">
        <f>ROUND(SUM('BI-GRU'!AF$91:AH$91),4)</f>
        <v>30.989000000000001</v>
      </c>
      <c r="I116">
        <f>ROUND(SUM('BI-GRU'!AK$91:AM$91),4)</f>
        <v>33.918999999999997</v>
      </c>
      <c r="J116">
        <f>ROUND(SUM('BI-GRU'!AP$91:AR$91),4)</f>
        <v>36.89</v>
      </c>
      <c r="K116">
        <f>ROUND(SUM('BI-GRU'!AU$91:AW$91),4)</f>
        <v>40.274000000000001</v>
      </c>
      <c r="L116" s="3">
        <f t="shared" si="11"/>
        <v>9.7650000000000006</v>
      </c>
      <c r="M116" s="2">
        <f t="shared" si="14"/>
        <v>30.531600000000001</v>
      </c>
      <c r="N116" s="4">
        <f t="shared" si="12"/>
        <v>23.803504124773276</v>
      </c>
      <c r="O116" s="4">
        <f t="shared" si="13"/>
        <v>37.259695875226726</v>
      </c>
    </row>
    <row r="117" spans="1:15" x14ac:dyDescent="0.2">
      <c r="A117" t="s">
        <v>6</v>
      </c>
      <c r="B117" s="4">
        <f>ROUND(SUM('BI-GRU'!B$97:D$97),4)</f>
        <v>17.536000000000001</v>
      </c>
      <c r="C117" s="4">
        <f>ROUND(SUM('BI-GRU'!G$97:I$97),4)</f>
        <v>20.071000000000002</v>
      </c>
      <c r="D117">
        <f>ROUND(SUM('BI-GRU'!L$97:N$97),4)</f>
        <v>37.619999999999997</v>
      </c>
      <c r="E117">
        <f>ROUND(SUM('BI-GRU'!Q$97:S$97),4)</f>
        <v>23.135000000000002</v>
      </c>
      <c r="F117">
        <f>ROUND(SUM('BI-GRU'!V$97:X$97),4)</f>
        <v>46.484000000000002</v>
      </c>
      <c r="G117">
        <f>ROUND(SUM('BI-GRU'!AA$97:AC$97),4)</f>
        <v>28.045000000000002</v>
      </c>
      <c r="H117">
        <f>ROUND(SUM('BI-GRU'!AF$97:AH$97),4)</f>
        <v>30.898</v>
      </c>
      <c r="I117">
        <f>ROUND(SUM('BI-GRU'!AK$97:AM$97),4)</f>
        <v>34.591000000000001</v>
      </c>
      <c r="J117">
        <f>ROUND(SUM('BI-GRU'!AP$97:AR$97),4)</f>
        <v>37.874000000000002</v>
      </c>
      <c r="K117">
        <f>ROUND(SUM('BI-GRU'!AU$97:AW$97),4)</f>
        <v>39.487000000000002</v>
      </c>
      <c r="L117" s="3">
        <f t="shared" si="11"/>
        <v>8.8530999999999995</v>
      </c>
      <c r="M117" s="2">
        <f t="shared" si="14"/>
        <v>31.574100000000001</v>
      </c>
      <c r="N117" s="4">
        <f t="shared" si="12"/>
        <v>25.474304240351287</v>
      </c>
      <c r="O117" s="4">
        <f t="shared" si="13"/>
        <v>37.673895759648715</v>
      </c>
    </row>
    <row r="118" spans="1:15" x14ac:dyDescent="0.2">
      <c r="B118" s="3"/>
      <c r="C118" s="2"/>
      <c r="D118" s="4"/>
      <c r="E118" s="4"/>
    </row>
    <row r="119" spans="1:15" x14ac:dyDescent="0.2">
      <c r="B119" s="3"/>
      <c r="C119" s="2"/>
      <c r="D119" s="4"/>
      <c r="E119" s="4"/>
    </row>
    <row r="120" spans="1:15" x14ac:dyDescent="0.2">
      <c r="B120" s="3"/>
      <c r="C120" s="2"/>
      <c r="D120" s="4"/>
      <c r="E120" s="4"/>
    </row>
  </sheetData>
  <autoFilter ref="A1:R97" xr:uid="{BE9BB39F-741D-F547-85AA-72192F51BAB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4F9C-C643-E041-B1ED-45D602603D3E}">
  <dimension ref="A1:AW97"/>
  <sheetViews>
    <sheetView topLeftCell="Y2" workbookViewId="0">
      <selection activeCell="A27" sqref="A27:IV27"/>
    </sheetView>
  </sheetViews>
  <sheetFormatPr baseColWidth="10" defaultRowHeight="16" x14ac:dyDescent="0.2"/>
  <sheetData>
    <row r="1" spans="1:49" x14ac:dyDescent="0.2">
      <c r="A1">
        <v>0</v>
      </c>
      <c r="B1">
        <v>1</v>
      </c>
      <c r="C1">
        <v>3</v>
      </c>
      <c r="D1">
        <v>5</v>
      </c>
      <c r="F1">
        <v>6</v>
      </c>
      <c r="G1">
        <v>7</v>
      </c>
      <c r="H1">
        <v>9</v>
      </c>
      <c r="I1">
        <v>11</v>
      </c>
      <c r="K1">
        <v>12</v>
      </c>
      <c r="L1">
        <v>13</v>
      </c>
      <c r="M1">
        <v>15</v>
      </c>
      <c r="N1">
        <v>17</v>
      </c>
      <c r="P1">
        <v>18</v>
      </c>
      <c r="Q1">
        <v>19</v>
      </c>
      <c r="R1">
        <v>21</v>
      </c>
      <c r="S1">
        <v>23</v>
      </c>
      <c r="U1">
        <v>24</v>
      </c>
      <c r="V1">
        <v>25</v>
      </c>
      <c r="W1">
        <v>27</v>
      </c>
      <c r="X1">
        <v>29</v>
      </c>
      <c r="Z1">
        <v>30</v>
      </c>
      <c r="AA1">
        <v>31</v>
      </c>
      <c r="AB1">
        <v>33</v>
      </c>
      <c r="AC1">
        <v>35</v>
      </c>
      <c r="AE1">
        <v>36</v>
      </c>
      <c r="AF1">
        <v>37</v>
      </c>
      <c r="AG1">
        <v>39</v>
      </c>
      <c r="AH1">
        <v>41</v>
      </c>
      <c r="AJ1">
        <v>42</v>
      </c>
      <c r="AK1">
        <v>43</v>
      </c>
      <c r="AL1">
        <v>45</v>
      </c>
      <c r="AM1">
        <v>47</v>
      </c>
      <c r="AO1">
        <v>48</v>
      </c>
      <c r="AP1">
        <v>49</v>
      </c>
      <c r="AQ1">
        <v>51</v>
      </c>
      <c r="AR1">
        <v>53</v>
      </c>
      <c r="AT1">
        <v>54</v>
      </c>
      <c r="AU1">
        <v>55</v>
      </c>
      <c r="AV1">
        <v>57</v>
      </c>
      <c r="AW1">
        <v>59</v>
      </c>
    </row>
    <row r="2" spans="1:49" x14ac:dyDescent="0.2">
      <c r="A2" t="s">
        <v>0</v>
      </c>
      <c r="B2" t="s">
        <v>1</v>
      </c>
    </row>
    <row r="3" spans="1:49" x14ac:dyDescent="0.2">
      <c r="A3" t="s">
        <v>2</v>
      </c>
      <c r="B3">
        <v>0.112</v>
      </c>
      <c r="C3">
        <v>0.151</v>
      </c>
      <c r="D3">
        <v>0.29899999999999999</v>
      </c>
      <c r="F3" t="s">
        <v>2</v>
      </c>
      <c r="G3">
        <v>0.15</v>
      </c>
      <c r="H3">
        <v>0.14899999999999999</v>
      </c>
      <c r="I3">
        <v>0.30299999999999999</v>
      </c>
      <c r="K3" t="s">
        <v>2</v>
      </c>
      <c r="L3">
        <v>0.13400000000000001</v>
      </c>
      <c r="M3">
        <v>0.14499999999999999</v>
      </c>
      <c r="N3">
        <v>0.28599999999999998</v>
      </c>
      <c r="P3" t="s">
        <v>2</v>
      </c>
      <c r="Q3">
        <v>0.14799999999999999</v>
      </c>
      <c r="R3">
        <v>0.152</v>
      </c>
      <c r="S3">
        <v>0.307</v>
      </c>
      <c r="U3" t="s">
        <v>2</v>
      </c>
      <c r="V3">
        <v>0.14899999999999999</v>
      </c>
      <c r="W3">
        <v>0.15</v>
      </c>
      <c r="X3">
        <v>0.29799999999999999</v>
      </c>
      <c r="Z3" t="s">
        <v>2</v>
      </c>
      <c r="AA3">
        <v>0.11700000000000001</v>
      </c>
      <c r="AB3">
        <v>0.151</v>
      </c>
      <c r="AC3">
        <v>0.29699999999999999</v>
      </c>
      <c r="AE3" t="s">
        <v>2</v>
      </c>
      <c r="AF3">
        <v>0.13500000000000001</v>
      </c>
      <c r="AG3">
        <v>0.15</v>
      </c>
      <c r="AH3">
        <v>0.30399999999999999</v>
      </c>
      <c r="AJ3" t="s">
        <v>2</v>
      </c>
      <c r="AK3">
        <v>0.14000000000000001</v>
      </c>
      <c r="AL3">
        <v>0.151</v>
      </c>
      <c r="AM3">
        <v>0.29499999999999998</v>
      </c>
      <c r="AO3" t="s">
        <v>2</v>
      </c>
      <c r="AP3">
        <v>0.185</v>
      </c>
      <c r="AQ3">
        <v>0.14899999999999999</v>
      </c>
      <c r="AR3">
        <v>0.29499999999999998</v>
      </c>
      <c r="AT3" t="s">
        <v>2</v>
      </c>
      <c r="AU3">
        <v>0.24399999999999999</v>
      </c>
      <c r="AV3">
        <v>0.15</v>
      </c>
      <c r="AW3">
        <v>0.30399999999999999</v>
      </c>
    </row>
    <row r="4" spans="1:49" x14ac:dyDescent="0.2">
      <c r="A4" t="s">
        <v>3</v>
      </c>
      <c r="B4">
        <v>7.5999997556209495E-2</v>
      </c>
      <c r="C4">
        <v>0.104000002145767</v>
      </c>
      <c r="D4">
        <v>0.270000010728836</v>
      </c>
      <c r="F4" t="s">
        <v>3</v>
      </c>
      <c r="G4">
        <v>0.105999998748302</v>
      </c>
      <c r="H4">
        <v>0.103000000119209</v>
      </c>
      <c r="I4">
        <v>0.27300000190734802</v>
      </c>
      <c r="K4" t="s">
        <v>3</v>
      </c>
      <c r="L4">
        <v>9.3999996781349099E-2</v>
      </c>
      <c r="M4">
        <v>0.10000000149011599</v>
      </c>
      <c r="N4">
        <v>0.25600001215934698</v>
      </c>
      <c r="P4" t="s">
        <v>3</v>
      </c>
      <c r="Q4">
        <v>0.104999996721744</v>
      </c>
      <c r="R4">
        <v>0.104999996721744</v>
      </c>
      <c r="S4">
        <v>0.277999997138977</v>
      </c>
      <c r="U4" t="s">
        <v>3</v>
      </c>
      <c r="V4">
        <v>0.104999996721744</v>
      </c>
      <c r="W4">
        <v>0.103000000119209</v>
      </c>
      <c r="X4">
        <v>0.268999993801116</v>
      </c>
      <c r="Z4" t="s">
        <v>3</v>
      </c>
      <c r="AA4">
        <v>7.9999998211860601E-2</v>
      </c>
      <c r="AB4">
        <v>0.104999996721744</v>
      </c>
      <c r="AC4">
        <v>0.26800000667571999</v>
      </c>
      <c r="AE4" t="s">
        <v>3</v>
      </c>
      <c r="AF4">
        <v>9.3999996781349099E-2</v>
      </c>
      <c r="AG4">
        <v>0.104000002145767</v>
      </c>
      <c r="AH4">
        <v>0.27500000596046398</v>
      </c>
      <c r="AJ4" t="s">
        <v>3</v>
      </c>
      <c r="AK4">
        <v>9.8999999463558197E-2</v>
      </c>
      <c r="AL4">
        <v>0.104000002145767</v>
      </c>
      <c r="AM4">
        <v>0.26300001144409102</v>
      </c>
      <c r="AO4" t="s">
        <v>3</v>
      </c>
      <c r="AP4">
        <v>0.14499999582767401</v>
      </c>
      <c r="AQ4">
        <v>0.10199999809265101</v>
      </c>
      <c r="AR4">
        <v>0.26600000262260398</v>
      </c>
      <c r="AT4" t="s">
        <v>3</v>
      </c>
      <c r="AU4">
        <v>0.210999995470047</v>
      </c>
      <c r="AV4">
        <v>0.103000000119209</v>
      </c>
      <c r="AW4">
        <v>0.27399998903274497</v>
      </c>
    </row>
    <row r="5" spans="1:49" x14ac:dyDescent="0.2">
      <c r="A5" t="s">
        <v>4</v>
      </c>
      <c r="B5">
        <v>2.07100009918212</v>
      </c>
      <c r="C5">
        <v>2.7469999790191602</v>
      </c>
      <c r="D5">
        <v>7.9380002021789497</v>
      </c>
      <c r="F5" t="s">
        <v>4</v>
      </c>
      <c r="G5">
        <v>2.91000008583068</v>
      </c>
      <c r="H5">
        <v>2.7309999465942298</v>
      </c>
      <c r="I5">
        <v>8.0399999618530202</v>
      </c>
      <c r="K5" t="s">
        <v>4</v>
      </c>
      <c r="L5">
        <v>2.5599999427795401</v>
      </c>
      <c r="M5">
        <v>2.6419999599456698</v>
      </c>
      <c r="N5">
        <v>7.5300002098083496</v>
      </c>
      <c r="P5" t="s">
        <v>4</v>
      </c>
      <c r="Q5">
        <v>2.8719999790191602</v>
      </c>
      <c r="R5">
        <v>2.77200007438659</v>
      </c>
      <c r="S5">
        <v>8.1820001602172798</v>
      </c>
      <c r="U5" t="s">
        <v>4</v>
      </c>
      <c r="V5">
        <v>2.8840000629425</v>
      </c>
      <c r="W5">
        <v>2.7170000076293901</v>
      </c>
      <c r="X5">
        <v>7.9149999618530202</v>
      </c>
      <c r="Z5" t="s">
        <v>4</v>
      </c>
      <c r="AA5">
        <v>2.1819999217986998</v>
      </c>
      <c r="AB5">
        <v>2.7769999504089302</v>
      </c>
      <c r="AC5">
        <v>7.8909997940063397</v>
      </c>
      <c r="AE5" t="s">
        <v>4</v>
      </c>
      <c r="AF5">
        <v>2.5729999542236301</v>
      </c>
      <c r="AG5">
        <v>2.7490000724792401</v>
      </c>
      <c r="AH5">
        <v>8.0850000381469709</v>
      </c>
      <c r="AJ5" t="s">
        <v>4</v>
      </c>
      <c r="AK5">
        <v>2.71000003814697</v>
      </c>
      <c r="AL5">
        <v>2.7479999065399099</v>
      </c>
      <c r="AM5">
        <v>7.7509999275207502</v>
      </c>
      <c r="AO5" t="s">
        <v>4</v>
      </c>
      <c r="AP5">
        <v>4.0209999084472603</v>
      </c>
      <c r="AQ5">
        <v>2.7119998931884699</v>
      </c>
      <c r="AR5">
        <v>7.8400001525878897</v>
      </c>
      <c r="AT5" t="s">
        <v>4</v>
      </c>
      <c r="AU5">
        <v>5.9279999732971103</v>
      </c>
      <c r="AV5">
        <v>2.74200010299682</v>
      </c>
      <c r="AW5">
        <v>8.0530004501342702</v>
      </c>
    </row>
    <row r="6" spans="1:49" x14ac:dyDescent="0.2">
      <c r="A6" t="s">
        <v>43</v>
      </c>
      <c r="B6">
        <v>0.85849869550776203</v>
      </c>
      <c r="C6">
        <v>0.86920497224817095</v>
      </c>
      <c r="D6">
        <v>0.66210414189932398</v>
      </c>
      <c r="F6" t="s">
        <v>43</v>
      </c>
      <c r="G6">
        <v>0.85543535173111496</v>
      </c>
      <c r="H6">
        <v>0.86440634624129797</v>
      </c>
      <c r="I6">
        <v>0.65746588431066</v>
      </c>
      <c r="K6" t="s">
        <v>43</v>
      </c>
      <c r="L6">
        <v>0.85960816612871904</v>
      </c>
      <c r="M6">
        <v>0.86620171494642895</v>
      </c>
      <c r="N6">
        <v>0.65711612311353995</v>
      </c>
      <c r="P6" t="s">
        <v>43</v>
      </c>
      <c r="Q6">
        <v>0.85861818573276405</v>
      </c>
      <c r="R6">
        <v>0.86183316253258602</v>
      </c>
      <c r="S6">
        <v>0.66652940366407298</v>
      </c>
      <c r="U6" t="s">
        <v>43</v>
      </c>
      <c r="V6">
        <v>0.85792557154201798</v>
      </c>
      <c r="W6">
        <v>0.86456488443998403</v>
      </c>
      <c r="X6">
        <v>0.66641780509075899</v>
      </c>
      <c r="Z6" t="s">
        <v>43</v>
      </c>
      <c r="AA6">
        <v>0.86172656837143402</v>
      </c>
      <c r="AB6">
        <v>0.86439554007082997</v>
      </c>
      <c r="AC6">
        <v>0.66509999291013</v>
      </c>
      <c r="AE6" t="s">
        <v>43</v>
      </c>
      <c r="AF6">
        <v>0.85945587396269796</v>
      </c>
      <c r="AG6">
        <v>0.87020680733283196</v>
      </c>
      <c r="AH6">
        <v>0.66185245623448596</v>
      </c>
      <c r="AJ6" t="s">
        <v>43</v>
      </c>
      <c r="AK6">
        <v>0.85286374431825696</v>
      </c>
      <c r="AL6">
        <v>0.86533572307394502</v>
      </c>
      <c r="AM6">
        <v>0.66839103548128898</v>
      </c>
      <c r="AO6" t="s">
        <v>43</v>
      </c>
      <c r="AP6">
        <v>0.85758314417566905</v>
      </c>
      <c r="AQ6">
        <v>0.86430015107750802</v>
      </c>
      <c r="AR6">
        <v>0.65427605913460296</v>
      </c>
      <c r="AT6" t="s">
        <v>43</v>
      </c>
      <c r="AU6">
        <v>0.85118359084455297</v>
      </c>
      <c r="AV6">
        <v>0.86874033717421795</v>
      </c>
      <c r="AW6">
        <v>0.66874521182911295</v>
      </c>
    </row>
    <row r="7" spans="1:49" x14ac:dyDescent="0.2">
      <c r="A7" t="s">
        <v>44</v>
      </c>
      <c r="B7">
        <v>11.315</v>
      </c>
      <c r="C7">
        <v>6.5659999999999998</v>
      </c>
      <c r="D7">
        <v>5.5350000000000001</v>
      </c>
      <c r="F7" t="s">
        <v>44</v>
      </c>
      <c r="G7">
        <v>12.214</v>
      </c>
      <c r="H7">
        <v>7.1470000000000002</v>
      </c>
      <c r="I7">
        <v>5.7619999999999996</v>
      </c>
      <c r="K7" t="s">
        <v>44</v>
      </c>
      <c r="L7">
        <v>10.648</v>
      </c>
      <c r="M7">
        <v>6.9160000000000004</v>
      </c>
      <c r="N7">
        <v>6.1470000000000002</v>
      </c>
      <c r="P7" t="s">
        <v>44</v>
      </c>
      <c r="Q7">
        <v>11.026</v>
      </c>
      <c r="R7">
        <v>8.0340000000000007</v>
      </c>
      <c r="S7">
        <v>5.359</v>
      </c>
      <c r="U7" t="s">
        <v>44</v>
      </c>
      <c r="V7">
        <v>17.673999999999999</v>
      </c>
      <c r="W7">
        <v>6.585</v>
      </c>
      <c r="X7">
        <v>6.3239999999999998</v>
      </c>
      <c r="Z7" t="s">
        <v>44</v>
      </c>
      <c r="AA7">
        <v>11.766999999999999</v>
      </c>
      <c r="AB7">
        <v>8.1890000000000001</v>
      </c>
      <c r="AC7">
        <v>8.43</v>
      </c>
      <c r="AE7" t="s">
        <v>44</v>
      </c>
      <c r="AF7">
        <v>12.146000000000001</v>
      </c>
      <c r="AG7">
        <v>7.4279999999999999</v>
      </c>
      <c r="AH7">
        <v>7.1289999999999996</v>
      </c>
      <c r="AJ7" t="s">
        <v>44</v>
      </c>
      <c r="AK7">
        <v>12.461</v>
      </c>
      <c r="AL7">
        <v>10.102</v>
      </c>
      <c r="AM7">
        <v>20.178000000000001</v>
      </c>
      <c r="AO7" t="s">
        <v>44</v>
      </c>
      <c r="AP7">
        <v>13.602</v>
      </c>
      <c r="AQ7">
        <v>12.922000000000001</v>
      </c>
      <c r="AR7">
        <v>7.5739999999999998</v>
      </c>
      <c r="AT7" t="s">
        <v>44</v>
      </c>
      <c r="AU7">
        <v>31.376000000000001</v>
      </c>
      <c r="AV7">
        <v>8.8629999999999995</v>
      </c>
      <c r="AW7">
        <v>8.7379999999999995</v>
      </c>
    </row>
    <row r="8" spans="1:49" x14ac:dyDescent="0.2">
      <c r="A8" t="s">
        <v>0</v>
      </c>
      <c r="B8" t="s">
        <v>45</v>
      </c>
      <c r="C8" t="s">
        <v>45</v>
      </c>
      <c r="D8" t="s">
        <v>45</v>
      </c>
      <c r="F8" t="s">
        <v>0</v>
      </c>
      <c r="G8" t="s">
        <v>45</v>
      </c>
      <c r="H8" t="s">
        <v>45</v>
      </c>
      <c r="I8" t="s">
        <v>45</v>
      </c>
      <c r="K8" t="s">
        <v>0</v>
      </c>
      <c r="L8" t="s">
        <v>45</v>
      </c>
      <c r="M8" t="s">
        <v>45</v>
      </c>
      <c r="N8" t="s">
        <v>45</v>
      </c>
      <c r="P8" t="s">
        <v>0</v>
      </c>
      <c r="Q8" t="s">
        <v>45</v>
      </c>
      <c r="R8" t="s">
        <v>45</v>
      </c>
      <c r="S8" t="s">
        <v>45</v>
      </c>
      <c r="U8" t="s">
        <v>0</v>
      </c>
      <c r="V8" t="s">
        <v>45</v>
      </c>
      <c r="W8" t="s">
        <v>45</v>
      </c>
      <c r="X8" t="s">
        <v>45</v>
      </c>
      <c r="Z8" t="s">
        <v>0</v>
      </c>
      <c r="AA8" t="s">
        <v>45</v>
      </c>
      <c r="AB8" t="s">
        <v>45</v>
      </c>
      <c r="AC8" t="s">
        <v>45</v>
      </c>
      <c r="AE8" t="s">
        <v>0</v>
      </c>
      <c r="AF8" t="s">
        <v>45</v>
      </c>
      <c r="AG8" t="s">
        <v>45</v>
      </c>
      <c r="AH8" t="s">
        <v>45</v>
      </c>
      <c r="AJ8" t="s">
        <v>0</v>
      </c>
      <c r="AK8" t="s">
        <v>45</v>
      </c>
      <c r="AL8" t="s">
        <v>45</v>
      </c>
      <c r="AM8" t="s">
        <v>45</v>
      </c>
      <c r="AO8" t="s">
        <v>0</v>
      </c>
      <c r="AP8" t="s">
        <v>45</v>
      </c>
      <c r="AQ8" t="s">
        <v>45</v>
      </c>
      <c r="AR8" t="s">
        <v>45</v>
      </c>
      <c r="AT8" t="s">
        <v>0</v>
      </c>
      <c r="AU8" t="s">
        <v>45</v>
      </c>
      <c r="AV8" t="s">
        <v>45</v>
      </c>
      <c r="AW8" t="s">
        <v>45</v>
      </c>
    </row>
    <row r="9" spans="1:49" x14ac:dyDescent="0.2">
      <c r="A9" t="s">
        <v>2</v>
      </c>
      <c r="B9">
        <v>0.14599999999999999</v>
      </c>
      <c r="C9">
        <v>0.15</v>
      </c>
      <c r="D9">
        <v>0.31</v>
      </c>
      <c r="F9" t="s">
        <v>2</v>
      </c>
      <c r="G9">
        <v>0.23400000000000001</v>
      </c>
      <c r="H9">
        <v>0.153</v>
      </c>
      <c r="I9">
        <v>0.316</v>
      </c>
      <c r="K9" t="s">
        <v>2</v>
      </c>
      <c r="L9">
        <v>0.14899999999999999</v>
      </c>
      <c r="M9">
        <v>0.15</v>
      </c>
      <c r="N9">
        <v>0.29199999999999998</v>
      </c>
      <c r="P9" t="s">
        <v>2</v>
      </c>
      <c r="Q9">
        <v>0.13600000000000001</v>
      </c>
      <c r="R9">
        <v>0.151</v>
      </c>
      <c r="S9">
        <v>0.29399999999999998</v>
      </c>
      <c r="U9" t="s">
        <v>2</v>
      </c>
      <c r="V9">
        <v>0.14699999999999999</v>
      </c>
      <c r="W9">
        <v>0.14799999999999999</v>
      </c>
      <c r="X9">
        <v>0.30299999999999999</v>
      </c>
      <c r="Z9" t="s">
        <v>2</v>
      </c>
      <c r="AA9">
        <v>0.29099999999999998</v>
      </c>
      <c r="AB9">
        <v>0.14699999999999999</v>
      </c>
      <c r="AC9">
        <v>0.29699999999999999</v>
      </c>
      <c r="AE9" t="s">
        <v>2</v>
      </c>
      <c r="AF9">
        <v>0.13100000000000001</v>
      </c>
      <c r="AG9">
        <v>0.15</v>
      </c>
      <c r="AH9">
        <v>0.29499999999999998</v>
      </c>
      <c r="AJ9" t="s">
        <v>2</v>
      </c>
      <c r="AK9">
        <v>0.129</v>
      </c>
      <c r="AL9">
        <v>0.14799999999999999</v>
      </c>
      <c r="AM9">
        <v>0.29099999999999998</v>
      </c>
      <c r="AO9" t="s">
        <v>2</v>
      </c>
      <c r="AP9">
        <v>0.156</v>
      </c>
      <c r="AQ9">
        <v>0.14699999999999999</v>
      </c>
      <c r="AR9">
        <v>0.28799999999999998</v>
      </c>
      <c r="AT9" t="s">
        <v>2</v>
      </c>
      <c r="AU9">
        <v>0.13700000000000001</v>
      </c>
      <c r="AV9">
        <v>0.153</v>
      </c>
      <c r="AW9">
        <v>0.30599999999999999</v>
      </c>
    </row>
    <row r="10" spans="1:49" x14ac:dyDescent="0.2">
      <c r="A10" t="s">
        <v>3</v>
      </c>
      <c r="B10">
        <v>0.103000000119209</v>
      </c>
      <c r="C10">
        <v>0.103000000119209</v>
      </c>
      <c r="D10">
        <v>0.28099998831748901</v>
      </c>
      <c r="F10" t="s">
        <v>3</v>
      </c>
      <c r="G10">
        <v>0.20100000500678999</v>
      </c>
      <c r="H10">
        <v>0.104999996721744</v>
      </c>
      <c r="I10">
        <v>0.28700000047683699</v>
      </c>
      <c r="K10" t="s">
        <v>3</v>
      </c>
      <c r="L10">
        <v>0.104999996721744</v>
      </c>
      <c r="M10">
        <v>0.104000002145767</v>
      </c>
      <c r="N10">
        <v>0.26300001144409102</v>
      </c>
      <c r="P10" t="s">
        <v>3</v>
      </c>
      <c r="Q10">
        <v>9.6000000834464999E-2</v>
      </c>
      <c r="R10">
        <v>0.104000002145767</v>
      </c>
      <c r="S10">
        <v>0.26399999856948803</v>
      </c>
      <c r="U10" t="s">
        <v>3</v>
      </c>
      <c r="V10">
        <v>0.104000002145767</v>
      </c>
      <c r="W10">
        <v>0.10199999809265101</v>
      </c>
      <c r="X10">
        <v>0.27200001478195102</v>
      </c>
      <c r="Z10" t="s">
        <v>3</v>
      </c>
      <c r="AA10">
        <v>0.25499999523162797</v>
      </c>
      <c r="AB10">
        <v>0.101000003516674</v>
      </c>
      <c r="AC10">
        <v>0.26699998974800099</v>
      </c>
      <c r="AE10" t="s">
        <v>3</v>
      </c>
      <c r="AF10">
        <v>9.0999998152255998E-2</v>
      </c>
      <c r="AG10">
        <v>0.103000000119209</v>
      </c>
      <c r="AH10">
        <v>0.26399999856948803</v>
      </c>
      <c r="AJ10" t="s">
        <v>3</v>
      </c>
      <c r="AK10">
        <v>8.9000001549720695E-2</v>
      </c>
      <c r="AL10">
        <v>0.10199999809265101</v>
      </c>
      <c r="AM10">
        <v>0.259999990463256</v>
      </c>
      <c r="AO10" t="s">
        <v>3</v>
      </c>
      <c r="AP10">
        <v>0.111000001430511</v>
      </c>
      <c r="AQ10">
        <v>0.101000003516674</v>
      </c>
      <c r="AR10">
        <v>0.25699999928474399</v>
      </c>
      <c r="AT10" t="s">
        <v>3</v>
      </c>
      <c r="AU10">
        <v>9.6000000834464999E-2</v>
      </c>
      <c r="AV10">
        <v>0.105999998748302</v>
      </c>
      <c r="AW10">
        <v>0.277999997138977</v>
      </c>
    </row>
    <row r="11" spans="1:49" x14ac:dyDescent="0.2">
      <c r="A11" t="s">
        <v>4</v>
      </c>
      <c r="B11">
        <v>2.3090000152587802</v>
      </c>
      <c r="C11">
        <v>2.375</v>
      </c>
      <c r="D11">
        <v>5.9340000152587802</v>
      </c>
      <c r="F11" t="s">
        <v>4</v>
      </c>
      <c r="G11">
        <v>4.38000011444091</v>
      </c>
      <c r="H11">
        <v>2.42000007629394</v>
      </c>
      <c r="I11">
        <v>6.0560002326965297</v>
      </c>
      <c r="K11" t="s">
        <v>4</v>
      </c>
      <c r="L11">
        <v>2.3640000820159899</v>
      </c>
      <c r="M11">
        <v>2.3810000419616699</v>
      </c>
      <c r="N11">
        <v>5.5440001487731898</v>
      </c>
      <c r="P11" t="s">
        <v>4</v>
      </c>
      <c r="Q11">
        <v>2.14700007438659</v>
      </c>
      <c r="R11">
        <v>2.3849999904632502</v>
      </c>
      <c r="S11">
        <v>5.5799999237060502</v>
      </c>
      <c r="U11" t="s">
        <v>4</v>
      </c>
      <c r="V11">
        <v>2.3289999961853001</v>
      </c>
      <c r="W11">
        <v>2.3389999866485498</v>
      </c>
      <c r="X11">
        <v>5.7449998855590803</v>
      </c>
      <c r="Z11" t="s">
        <v>4</v>
      </c>
      <c r="AA11">
        <v>5.52600002288818</v>
      </c>
      <c r="AB11">
        <v>2.3190000057220401</v>
      </c>
      <c r="AC11">
        <v>5.6310000419616699</v>
      </c>
      <c r="AE11" t="s">
        <v>4</v>
      </c>
      <c r="AF11">
        <v>2.0429999828338601</v>
      </c>
      <c r="AG11">
        <v>2.3699998855590798</v>
      </c>
      <c r="AH11">
        <v>5.5770001411437899</v>
      </c>
      <c r="AJ11" t="s">
        <v>4</v>
      </c>
      <c r="AK11">
        <v>2.01300001144409</v>
      </c>
      <c r="AL11">
        <v>2.3529999256134002</v>
      </c>
      <c r="AM11">
        <v>5.5</v>
      </c>
      <c r="AO11" t="s">
        <v>4</v>
      </c>
      <c r="AP11">
        <v>2.5</v>
      </c>
      <c r="AQ11">
        <v>2.32699990272521</v>
      </c>
      <c r="AR11">
        <v>5.4359998703002903</v>
      </c>
      <c r="AT11" t="s">
        <v>4</v>
      </c>
      <c r="AU11">
        <v>2.16599988937377</v>
      </c>
      <c r="AV11">
        <v>2.4309999942779501</v>
      </c>
      <c r="AW11">
        <v>5.8660001754760698</v>
      </c>
    </row>
    <row r="12" spans="1:49" x14ac:dyDescent="0.2">
      <c r="A12" t="s">
        <v>43</v>
      </c>
      <c r="B12">
        <v>0.85921505607486404</v>
      </c>
      <c r="C12">
        <v>0.86867329863249398</v>
      </c>
      <c r="D12">
        <v>0.66989925387287097</v>
      </c>
      <c r="F12" t="s">
        <v>43</v>
      </c>
      <c r="G12">
        <v>0.85282047193404698</v>
      </c>
      <c r="H12">
        <v>0.87087500254077699</v>
      </c>
      <c r="I12">
        <v>0.66725448225231798</v>
      </c>
      <c r="K12" t="s">
        <v>43</v>
      </c>
      <c r="L12">
        <v>0.86075900947383799</v>
      </c>
      <c r="M12">
        <v>0.86561822612932204</v>
      </c>
      <c r="N12">
        <v>0.66947869497731205</v>
      </c>
      <c r="P12" t="s">
        <v>43</v>
      </c>
      <c r="Q12">
        <v>0.857787310348607</v>
      </c>
      <c r="R12">
        <v>0.86542108607926305</v>
      </c>
      <c r="S12">
        <v>0.66308649662651398</v>
      </c>
      <c r="U12" t="s">
        <v>43</v>
      </c>
      <c r="V12">
        <v>0.85910668701911297</v>
      </c>
      <c r="W12">
        <v>0.866101768316478</v>
      </c>
      <c r="X12">
        <v>0.64337983930048903</v>
      </c>
      <c r="Z12" t="s">
        <v>43</v>
      </c>
      <c r="AA12">
        <v>0.85011484343751298</v>
      </c>
      <c r="AB12">
        <v>0.86777522871745105</v>
      </c>
      <c r="AC12">
        <v>0.66884244236822499</v>
      </c>
      <c r="AE12" t="s">
        <v>43</v>
      </c>
      <c r="AF12">
        <v>0.85799666301526101</v>
      </c>
      <c r="AG12">
        <v>0.86639669371233297</v>
      </c>
      <c r="AH12">
        <v>0.66587475478932701</v>
      </c>
      <c r="AJ12" t="s">
        <v>43</v>
      </c>
      <c r="AK12">
        <v>0.858794819233484</v>
      </c>
      <c r="AL12">
        <v>0.86408326901541199</v>
      </c>
      <c r="AM12">
        <v>0.672790588486326</v>
      </c>
      <c r="AO12" t="s">
        <v>43</v>
      </c>
      <c r="AP12">
        <v>0.85629097329475701</v>
      </c>
      <c r="AQ12">
        <v>0.86239323961173298</v>
      </c>
      <c r="AR12">
        <v>0.66634270167416398</v>
      </c>
      <c r="AT12" t="s">
        <v>43</v>
      </c>
      <c r="AU12">
        <v>0.85930980360399101</v>
      </c>
      <c r="AV12">
        <v>0.865972876854462</v>
      </c>
      <c r="AW12">
        <v>0.65880072704902104</v>
      </c>
    </row>
    <row r="13" spans="1:49" x14ac:dyDescent="0.2">
      <c r="A13" t="s">
        <v>44</v>
      </c>
      <c r="B13">
        <v>10.843999999999999</v>
      </c>
      <c r="C13">
        <v>6.5010000000000003</v>
      </c>
      <c r="D13">
        <v>6.7960000000000003</v>
      </c>
      <c r="F13" t="s">
        <v>44</v>
      </c>
      <c r="G13">
        <v>10.845000000000001</v>
      </c>
      <c r="H13">
        <v>5.9859999999999998</v>
      </c>
      <c r="I13">
        <v>5.1970000000000001</v>
      </c>
      <c r="K13" t="s">
        <v>44</v>
      </c>
      <c r="L13">
        <v>10.651999999999999</v>
      </c>
      <c r="M13">
        <v>6.4240000000000004</v>
      </c>
      <c r="N13">
        <v>6.9160000000000004</v>
      </c>
      <c r="P13" t="s">
        <v>44</v>
      </c>
      <c r="Q13">
        <v>11.106999999999999</v>
      </c>
      <c r="R13">
        <v>7.0910000000000002</v>
      </c>
      <c r="S13">
        <v>10.749000000000001</v>
      </c>
      <c r="U13" t="s">
        <v>44</v>
      </c>
      <c r="V13">
        <v>11.971</v>
      </c>
      <c r="W13">
        <v>7.0229999999999997</v>
      </c>
      <c r="X13">
        <v>10.555999999999999</v>
      </c>
      <c r="Z13" t="s">
        <v>44</v>
      </c>
      <c r="AA13">
        <v>11.7</v>
      </c>
      <c r="AB13">
        <v>7.8520000000000003</v>
      </c>
      <c r="AC13">
        <v>7.1929999999999996</v>
      </c>
      <c r="AE13" t="s">
        <v>44</v>
      </c>
      <c r="AF13">
        <v>22.978000000000002</v>
      </c>
      <c r="AG13">
        <v>8.8819999999999997</v>
      </c>
      <c r="AH13">
        <v>7.0030000000000001</v>
      </c>
      <c r="AJ13" t="s">
        <v>44</v>
      </c>
      <c r="AK13">
        <v>12.666</v>
      </c>
      <c r="AL13">
        <v>10.273999999999999</v>
      </c>
      <c r="AM13">
        <v>8.9779999999999998</v>
      </c>
      <c r="AO13" t="s">
        <v>44</v>
      </c>
      <c r="AP13">
        <v>13.557</v>
      </c>
      <c r="AQ13">
        <v>13.545</v>
      </c>
      <c r="AR13">
        <v>7.9740000000000002</v>
      </c>
      <c r="AT13" t="s">
        <v>44</v>
      </c>
      <c r="AU13">
        <v>17.262</v>
      </c>
      <c r="AV13">
        <v>9.9209999999999994</v>
      </c>
      <c r="AW13">
        <v>9.0090000000000003</v>
      </c>
    </row>
    <row r="14" spans="1:49" x14ac:dyDescent="0.2">
      <c r="A14" t="s">
        <v>0</v>
      </c>
      <c r="B14" t="s">
        <v>46</v>
      </c>
      <c r="C14" t="s">
        <v>46</v>
      </c>
      <c r="D14" t="s">
        <v>46</v>
      </c>
      <c r="F14" t="s">
        <v>0</v>
      </c>
      <c r="G14" t="s">
        <v>46</v>
      </c>
      <c r="H14" t="s">
        <v>46</v>
      </c>
      <c r="I14" t="s">
        <v>46</v>
      </c>
      <c r="K14" t="s">
        <v>0</v>
      </c>
      <c r="L14" t="s">
        <v>46</v>
      </c>
      <c r="M14" t="s">
        <v>46</v>
      </c>
      <c r="N14" t="s">
        <v>46</v>
      </c>
      <c r="P14" t="s">
        <v>0</v>
      </c>
      <c r="Q14" t="s">
        <v>46</v>
      </c>
      <c r="R14" t="s">
        <v>46</v>
      </c>
      <c r="S14" t="s">
        <v>46</v>
      </c>
      <c r="U14" t="s">
        <v>0</v>
      </c>
      <c r="V14" t="s">
        <v>46</v>
      </c>
      <c r="W14" t="s">
        <v>46</v>
      </c>
      <c r="X14" t="s">
        <v>46</v>
      </c>
      <c r="Z14" t="s">
        <v>0</v>
      </c>
      <c r="AA14" t="s">
        <v>46</v>
      </c>
      <c r="AB14" t="s">
        <v>46</v>
      </c>
      <c r="AC14" t="s">
        <v>46</v>
      </c>
      <c r="AE14" t="s">
        <v>0</v>
      </c>
      <c r="AF14" t="s">
        <v>46</v>
      </c>
      <c r="AG14" t="s">
        <v>46</v>
      </c>
      <c r="AH14" t="s">
        <v>46</v>
      </c>
      <c r="AJ14" t="s">
        <v>0</v>
      </c>
      <c r="AK14" t="s">
        <v>46</v>
      </c>
      <c r="AL14" t="s">
        <v>46</v>
      </c>
      <c r="AM14" t="s">
        <v>46</v>
      </c>
      <c r="AO14" t="s">
        <v>0</v>
      </c>
      <c r="AP14" t="s">
        <v>46</v>
      </c>
      <c r="AQ14" t="s">
        <v>46</v>
      </c>
      <c r="AR14" t="s">
        <v>46</v>
      </c>
      <c r="AT14" t="s">
        <v>0</v>
      </c>
      <c r="AU14" t="s">
        <v>46</v>
      </c>
      <c r="AV14" t="s">
        <v>46</v>
      </c>
      <c r="AW14" t="s">
        <v>46</v>
      </c>
    </row>
    <row r="15" spans="1:49" x14ac:dyDescent="0.2">
      <c r="A15" t="s">
        <v>2</v>
      </c>
      <c r="B15">
        <v>2.2320000000000002</v>
      </c>
      <c r="C15">
        <v>0.61699999999999999</v>
      </c>
      <c r="D15">
        <v>0.46100000000000002</v>
      </c>
      <c r="F15" t="s">
        <v>2</v>
      </c>
      <c r="G15">
        <v>2.23</v>
      </c>
      <c r="H15">
        <v>0.66500000000000004</v>
      </c>
      <c r="I15">
        <v>4.8000000000000001E-2</v>
      </c>
      <c r="K15" t="s">
        <v>2</v>
      </c>
      <c r="L15">
        <v>2.2330000000000001</v>
      </c>
      <c r="M15">
        <v>0.38600000000000001</v>
      </c>
      <c r="N15">
        <v>0.19800000000000001</v>
      </c>
      <c r="P15" t="s">
        <v>2</v>
      </c>
      <c r="Q15">
        <v>2.23</v>
      </c>
      <c r="R15">
        <v>0.60799999999999998</v>
      </c>
      <c r="S15">
        <v>0.46300000000000002</v>
      </c>
      <c r="U15" t="s">
        <v>2</v>
      </c>
      <c r="V15">
        <v>2.2309999999999999</v>
      </c>
      <c r="W15">
        <v>0.36</v>
      </c>
      <c r="X15">
        <v>0.38800000000000001</v>
      </c>
      <c r="Z15" t="s">
        <v>2</v>
      </c>
      <c r="AA15">
        <v>2.2309999999999999</v>
      </c>
      <c r="AB15">
        <v>0.61399999999999999</v>
      </c>
      <c r="AC15">
        <v>0.41499999999999998</v>
      </c>
      <c r="AE15" t="s">
        <v>2</v>
      </c>
      <c r="AF15">
        <v>2.2320000000000002</v>
      </c>
      <c r="AG15">
        <v>0.55200000000000005</v>
      </c>
      <c r="AH15">
        <v>0.36899999999999999</v>
      </c>
      <c r="AJ15" t="s">
        <v>2</v>
      </c>
      <c r="AK15">
        <v>2.2309999999999999</v>
      </c>
      <c r="AL15">
        <v>0.61699999999999999</v>
      </c>
      <c r="AM15">
        <v>5.3999999999999999E-2</v>
      </c>
      <c r="AO15" t="s">
        <v>2</v>
      </c>
      <c r="AP15">
        <v>2.23</v>
      </c>
      <c r="AQ15">
        <v>0.36299999999999999</v>
      </c>
      <c r="AR15">
        <v>0.44500000000000001</v>
      </c>
      <c r="AT15" t="s">
        <v>2</v>
      </c>
      <c r="AU15">
        <v>2.23</v>
      </c>
      <c r="AV15">
        <v>0.40899999999999997</v>
      </c>
      <c r="AW15">
        <v>0.42799999999999999</v>
      </c>
    </row>
    <row r="16" spans="1:49" x14ac:dyDescent="0.2">
      <c r="A16" t="s">
        <v>3</v>
      </c>
      <c r="B16">
        <v>2.1940000057220401</v>
      </c>
      <c r="C16">
        <v>0.60600000619888295</v>
      </c>
      <c r="D16">
        <v>0.45699998736381497</v>
      </c>
      <c r="F16" t="s">
        <v>3</v>
      </c>
      <c r="G16">
        <v>2.1919999122619598</v>
      </c>
      <c r="H16">
        <v>0.653999984264373</v>
      </c>
      <c r="I16">
        <v>4.1000001132488202E-2</v>
      </c>
      <c r="K16" t="s">
        <v>3</v>
      </c>
      <c r="L16">
        <v>2.1949999332427899</v>
      </c>
      <c r="M16">
        <v>0.37599998712539601</v>
      </c>
      <c r="N16">
        <v>0.19499999284744199</v>
      </c>
      <c r="P16" t="s">
        <v>3</v>
      </c>
      <c r="Q16">
        <v>2.1930000782012899</v>
      </c>
      <c r="R16">
        <v>0.59700000286102295</v>
      </c>
      <c r="S16">
        <v>0.46000000834464999</v>
      </c>
      <c r="U16" t="s">
        <v>3</v>
      </c>
      <c r="V16">
        <v>2.1940000057220401</v>
      </c>
      <c r="W16">
        <v>0.34999999403953502</v>
      </c>
      <c r="X16">
        <v>0.38199999928474399</v>
      </c>
      <c r="Z16" t="s">
        <v>3</v>
      </c>
      <c r="AA16">
        <v>2.1930000782012899</v>
      </c>
      <c r="AB16">
        <v>0.60299998521804798</v>
      </c>
      <c r="AC16">
        <v>0.41100001335143999</v>
      </c>
      <c r="AE16" t="s">
        <v>3</v>
      </c>
      <c r="AF16">
        <v>2.1949999332427899</v>
      </c>
      <c r="AG16">
        <v>0.54199999570846502</v>
      </c>
      <c r="AH16">
        <v>0.365999996662139</v>
      </c>
      <c r="AJ16" t="s">
        <v>3</v>
      </c>
      <c r="AK16">
        <v>2.1930000782012899</v>
      </c>
      <c r="AL16">
        <v>0.60699999332427901</v>
      </c>
      <c r="AM16">
        <v>4.80000004172325E-2</v>
      </c>
      <c r="AO16" t="s">
        <v>3</v>
      </c>
      <c r="AP16">
        <v>2.1930000782012899</v>
      </c>
      <c r="AQ16">
        <v>0.354999989271163</v>
      </c>
      <c r="AR16">
        <v>0.44200000166893</v>
      </c>
      <c r="AT16" t="s">
        <v>3</v>
      </c>
      <c r="AU16">
        <v>2.1919999122619598</v>
      </c>
      <c r="AV16">
        <v>0.40099999308586098</v>
      </c>
      <c r="AW16">
        <v>0.42399999499320901</v>
      </c>
    </row>
    <row r="17" spans="1:49" x14ac:dyDescent="0.2">
      <c r="A17" t="s">
        <v>4</v>
      </c>
      <c r="B17">
        <v>2.9790000915527299</v>
      </c>
      <c r="C17">
        <v>0.83499997854232699</v>
      </c>
      <c r="D17">
        <v>0.63400000333786</v>
      </c>
      <c r="F17" t="s">
        <v>4</v>
      </c>
      <c r="G17">
        <v>2.9760000705718901</v>
      </c>
      <c r="H17">
        <v>0.89999997615814198</v>
      </c>
      <c r="I17">
        <v>5.7000000029802302E-2</v>
      </c>
      <c r="K17" t="s">
        <v>4</v>
      </c>
      <c r="L17">
        <v>2.9800000190734801</v>
      </c>
      <c r="M17">
        <v>0.51700001955032304</v>
      </c>
      <c r="N17">
        <v>0.270000010728836</v>
      </c>
      <c r="P17" t="s">
        <v>4</v>
      </c>
      <c r="Q17">
        <v>2.97699999809265</v>
      </c>
      <c r="R17">
        <v>0.82200002670287997</v>
      </c>
      <c r="S17">
        <v>0.63700002431869496</v>
      </c>
      <c r="U17" t="s">
        <v>4</v>
      </c>
      <c r="V17">
        <v>2.9779999256134002</v>
      </c>
      <c r="W17">
        <v>0.48199999332427901</v>
      </c>
      <c r="X17">
        <v>0.528999984264373</v>
      </c>
      <c r="Z17" t="s">
        <v>4</v>
      </c>
      <c r="AA17">
        <v>2.9779999256134002</v>
      </c>
      <c r="AB17">
        <v>0.83099997043609597</v>
      </c>
      <c r="AC17">
        <v>0.56999999284744196</v>
      </c>
      <c r="AE17" t="s">
        <v>4</v>
      </c>
      <c r="AF17">
        <v>2.9800000190734801</v>
      </c>
      <c r="AG17">
        <v>0.74699997901916504</v>
      </c>
      <c r="AH17">
        <v>0.50800001621246305</v>
      </c>
      <c r="AJ17" t="s">
        <v>4</v>
      </c>
      <c r="AK17">
        <v>2.9779999256134002</v>
      </c>
      <c r="AL17">
        <v>0.83499997854232699</v>
      </c>
      <c r="AM17">
        <v>6.7000001668929998E-2</v>
      </c>
      <c r="AO17" t="s">
        <v>4</v>
      </c>
      <c r="AP17">
        <v>2.97699999809265</v>
      </c>
      <c r="AQ17">
        <v>0.48800000548362699</v>
      </c>
      <c r="AR17">
        <v>0.61199998855590798</v>
      </c>
      <c r="AT17" t="s">
        <v>4</v>
      </c>
      <c r="AU17">
        <v>2.9760000705718901</v>
      </c>
      <c r="AV17">
        <v>0.55099999904632502</v>
      </c>
      <c r="AW17">
        <v>0.58799999952316195</v>
      </c>
    </row>
    <row r="18" spans="1:49" x14ac:dyDescent="0.2">
      <c r="A18" t="s">
        <v>43</v>
      </c>
      <c r="B18">
        <v>0.96109033980805303</v>
      </c>
      <c r="C18">
        <v>0.94625754091342895</v>
      </c>
      <c r="D18">
        <v>0.96273871506642095</v>
      </c>
      <c r="F18" t="s">
        <v>43</v>
      </c>
      <c r="G18">
        <v>0.82460351714330504</v>
      </c>
      <c r="H18">
        <v>0.94723743407721095</v>
      </c>
      <c r="I18">
        <v>0.96280316657541798</v>
      </c>
      <c r="K18" t="s">
        <v>43</v>
      </c>
      <c r="L18">
        <v>0.96046792138594295</v>
      </c>
      <c r="M18">
        <v>0.94631432094720003</v>
      </c>
      <c r="N18">
        <v>0.96267310376914295</v>
      </c>
      <c r="P18" t="s">
        <v>43</v>
      </c>
      <c r="Q18">
        <v>0.95964677480670202</v>
      </c>
      <c r="R18">
        <v>0.94616078459547104</v>
      </c>
      <c r="S18">
        <v>0.96286702623714404</v>
      </c>
      <c r="U18" t="s">
        <v>43</v>
      </c>
      <c r="V18">
        <v>0.83357601612180998</v>
      </c>
      <c r="W18">
        <v>0.94636782208512604</v>
      </c>
      <c r="X18">
        <v>0.96265303008219405</v>
      </c>
      <c r="Z18" t="s">
        <v>43</v>
      </c>
      <c r="AA18">
        <v>0.95290652631669803</v>
      </c>
      <c r="AB18">
        <v>0.94634230656892204</v>
      </c>
      <c r="AC18">
        <v>0.96266036489606499</v>
      </c>
      <c r="AE18" t="s">
        <v>43</v>
      </c>
      <c r="AF18">
        <v>0.959073444099662</v>
      </c>
      <c r="AG18">
        <v>0.94631398267330502</v>
      </c>
      <c r="AH18">
        <v>0.962714269565356</v>
      </c>
      <c r="AJ18" t="s">
        <v>43</v>
      </c>
      <c r="AK18">
        <v>0.95523971758250703</v>
      </c>
      <c r="AL18">
        <v>0.94634086678235396</v>
      </c>
      <c r="AM18">
        <v>0.96271072999721696</v>
      </c>
      <c r="AO18" t="s">
        <v>43</v>
      </c>
      <c r="AP18">
        <v>0.88928561008004703</v>
      </c>
      <c r="AQ18">
        <v>0.94615445719082103</v>
      </c>
      <c r="AR18">
        <v>0.96277005117417702</v>
      </c>
      <c r="AT18" t="s">
        <v>43</v>
      </c>
      <c r="AU18">
        <v>1</v>
      </c>
      <c r="AV18">
        <v>0.94626684709587305</v>
      </c>
      <c r="AW18">
        <v>0.96188277032065705</v>
      </c>
    </row>
    <row r="19" spans="1:49" x14ac:dyDescent="0.2">
      <c r="A19" t="s">
        <v>44</v>
      </c>
      <c r="B19">
        <v>2.4710000000000001</v>
      </c>
      <c r="C19">
        <v>12.356</v>
      </c>
      <c r="D19">
        <v>9.1430000000000007</v>
      </c>
      <c r="F19" t="s">
        <v>44</v>
      </c>
      <c r="G19">
        <v>2.3679999999999999</v>
      </c>
      <c r="H19">
        <v>13.901</v>
      </c>
      <c r="I19">
        <v>14.32</v>
      </c>
      <c r="K19" t="s">
        <v>44</v>
      </c>
      <c r="L19">
        <v>5.0279999999999996</v>
      </c>
      <c r="M19">
        <v>11.401999999999999</v>
      </c>
      <c r="N19">
        <v>8.98</v>
      </c>
      <c r="P19" t="s">
        <v>44</v>
      </c>
      <c r="Q19">
        <v>2.294</v>
      </c>
      <c r="R19">
        <v>12.192</v>
      </c>
      <c r="S19">
        <v>10.754</v>
      </c>
      <c r="U19" t="s">
        <v>44</v>
      </c>
      <c r="V19">
        <v>2.3319999999999999</v>
      </c>
      <c r="W19">
        <v>14.204000000000001</v>
      </c>
      <c r="X19">
        <v>22.731999999999999</v>
      </c>
      <c r="Z19" t="s">
        <v>44</v>
      </c>
      <c r="AA19">
        <v>2.335</v>
      </c>
      <c r="AB19">
        <v>14.574</v>
      </c>
      <c r="AC19">
        <v>11.666</v>
      </c>
      <c r="AE19" t="s">
        <v>44</v>
      </c>
      <c r="AF19">
        <v>2.3809999999999998</v>
      </c>
      <c r="AG19">
        <v>14.933</v>
      </c>
      <c r="AH19">
        <v>11.917</v>
      </c>
      <c r="AJ19" t="s">
        <v>44</v>
      </c>
      <c r="AK19">
        <v>2.3330000000000002</v>
      </c>
      <c r="AL19">
        <v>17.795999999999999</v>
      </c>
      <c r="AM19">
        <v>17.454999999999998</v>
      </c>
      <c r="AO19" t="s">
        <v>44</v>
      </c>
      <c r="AP19">
        <v>2.3889999999999998</v>
      </c>
      <c r="AQ19">
        <v>15.711</v>
      </c>
      <c r="AR19">
        <v>14.43</v>
      </c>
      <c r="AT19" t="s">
        <v>44</v>
      </c>
      <c r="AU19">
        <v>2.4870000000000001</v>
      </c>
      <c r="AV19">
        <v>15.111000000000001</v>
      </c>
      <c r="AW19">
        <v>16.977</v>
      </c>
    </row>
    <row r="20" spans="1:49" x14ac:dyDescent="0.2">
      <c r="A20" t="s">
        <v>0</v>
      </c>
      <c r="B20" t="s">
        <v>47</v>
      </c>
      <c r="C20" t="s">
        <v>47</v>
      </c>
      <c r="D20" t="s">
        <v>47</v>
      </c>
      <c r="F20" t="s">
        <v>0</v>
      </c>
      <c r="G20" t="s">
        <v>47</v>
      </c>
      <c r="H20" t="s">
        <v>47</v>
      </c>
      <c r="I20" t="s">
        <v>47</v>
      </c>
      <c r="K20" t="s">
        <v>0</v>
      </c>
      <c r="L20" t="s">
        <v>47</v>
      </c>
      <c r="M20" t="s">
        <v>47</v>
      </c>
      <c r="N20" t="s">
        <v>47</v>
      </c>
      <c r="P20" t="s">
        <v>0</v>
      </c>
      <c r="Q20" t="s">
        <v>47</v>
      </c>
      <c r="R20" t="s">
        <v>47</v>
      </c>
      <c r="S20" t="s">
        <v>47</v>
      </c>
      <c r="U20" t="s">
        <v>0</v>
      </c>
      <c r="V20" t="s">
        <v>47</v>
      </c>
      <c r="W20" t="s">
        <v>47</v>
      </c>
      <c r="X20" t="s">
        <v>47</v>
      </c>
      <c r="Z20" t="s">
        <v>0</v>
      </c>
      <c r="AA20" t="s">
        <v>47</v>
      </c>
      <c r="AB20" t="s">
        <v>47</v>
      </c>
      <c r="AC20" t="s">
        <v>47</v>
      </c>
      <c r="AE20" t="s">
        <v>0</v>
      </c>
      <c r="AF20" t="s">
        <v>47</v>
      </c>
      <c r="AG20" t="s">
        <v>47</v>
      </c>
      <c r="AH20" t="s">
        <v>47</v>
      </c>
      <c r="AJ20" t="s">
        <v>0</v>
      </c>
      <c r="AK20" t="s">
        <v>47</v>
      </c>
      <c r="AL20" t="s">
        <v>47</v>
      </c>
      <c r="AM20" t="s">
        <v>47</v>
      </c>
      <c r="AO20" t="s">
        <v>0</v>
      </c>
      <c r="AP20" t="s">
        <v>47</v>
      </c>
      <c r="AQ20" t="s">
        <v>47</v>
      </c>
      <c r="AR20" t="s">
        <v>47</v>
      </c>
      <c r="AT20" t="s">
        <v>0</v>
      </c>
      <c r="AU20" t="s">
        <v>47</v>
      </c>
      <c r="AV20" t="s">
        <v>47</v>
      </c>
      <c r="AW20" t="s">
        <v>47</v>
      </c>
    </row>
    <row r="21" spans="1:49" x14ac:dyDescent="0.2">
      <c r="A21" t="s">
        <v>2</v>
      </c>
      <c r="B21">
        <v>2.23</v>
      </c>
      <c r="C21">
        <v>0.36799999999999999</v>
      </c>
      <c r="D21">
        <v>0.36499999999999999</v>
      </c>
      <c r="F21" t="s">
        <v>2</v>
      </c>
      <c r="G21">
        <v>2.2309999999999999</v>
      </c>
      <c r="H21">
        <v>0.57899999999999996</v>
      </c>
      <c r="I21">
        <v>0.45200000000000001</v>
      </c>
      <c r="K21" t="s">
        <v>2</v>
      </c>
      <c r="L21">
        <v>2.2290000000000001</v>
      </c>
      <c r="M21">
        <v>0.46500000000000002</v>
      </c>
      <c r="N21">
        <v>0.45100000000000001</v>
      </c>
      <c r="P21" t="s">
        <v>2</v>
      </c>
      <c r="Q21">
        <v>2.2290000000000001</v>
      </c>
      <c r="R21">
        <v>0.61099999999999999</v>
      </c>
      <c r="S21">
        <v>0.04</v>
      </c>
      <c r="U21" t="s">
        <v>2</v>
      </c>
      <c r="V21">
        <v>2.23</v>
      </c>
      <c r="W21">
        <v>0.52700000000000002</v>
      </c>
      <c r="X21">
        <v>0.46800000000000003</v>
      </c>
      <c r="Z21" t="s">
        <v>2</v>
      </c>
      <c r="AA21">
        <v>2.2309999999999999</v>
      </c>
      <c r="AB21">
        <v>0.44400000000000001</v>
      </c>
      <c r="AC21">
        <v>0.19800000000000001</v>
      </c>
      <c r="AE21" t="s">
        <v>2</v>
      </c>
      <c r="AF21">
        <v>2.2309999999999999</v>
      </c>
      <c r="AG21">
        <v>0.56499999999999995</v>
      </c>
      <c r="AH21">
        <v>0.442</v>
      </c>
      <c r="AJ21" t="s">
        <v>2</v>
      </c>
      <c r="AK21">
        <v>2.2290000000000001</v>
      </c>
      <c r="AL21">
        <v>0.26900000000000002</v>
      </c>
      <c r="AM21">
        <v>0.377</v>
      </c>
      <c r="AO21" t="s">
        <v>2</v>
      </c>
      <c r="AP21">
        <v>2.2309999999999999</v>
      </c>
      <c r="AQ21">
        <v>0.19500000000000001</v>
      </c>
      <c r="AR21">
        <v>0.114</v>
      </c>
      <c r="AT21" t="s">
        <v>2</v>
      </c>
      <c r="AU21">
        <v>2.2309999999999999</v>
      </c>
      <c r="AV21">
        <v>0.34599999999999997</v>
      </c>
      <c r="AW21">
        <v>0.40899999999999997</v>
      </c>
    </row>
    <row r="22" spans="1:49" x14ac:dyDescent="0.2">
      <c r="A22" t="s">
        <v>3</v>
      </c>
      <c r="B22">
        <v>2.1930000782012899</v>
      </c>
      <c r="C22">
        <v>0.35800001025199801</v>
      </c>
      <c r="D22">
        <v>0.36199998855590798</v>
      </c>
      <c r="F22" t="s">
        <v>3</v>
      </c>
      <c r="G22">
        <v>2.1940000057220401</v>
      </c>
      <c r="H22">
        <v>0.56999999284744196</v>
      </c>
      <c r="I22">
        <v>0.44699999690055803</v>
      </c>
      <c r="K22" t="s">
        <v>3</v>
      </c>
      <c r="L22">
        <v>2.19099998474121</v>
      </c>
      <c r="M22">
        <v>0.45600000023841802</v>
      </c>
      <c r="N22">
        <v>0.44699999690055803</v>
      </c>
      <c r="P22" t="s">
        <v>3</v>
      </c>
      <c r="Q22">
        <v>2.1919999122619598</v>
      </c>
      <c r="R22">
        <v>0.60100001096725397</v>
      </c>
      <c r="S22">
        <v>3.4000001847743898E-2</v>
      </c>
      <c r="U22" t="s">
        <v>3</v>
      </c>
      <c r="V22">
        <v>2.1919999122619598</v>
      </c>
      <c r="W22">
        <v>0.51700001955032304</v>
      </c>
      <c r="X22">
        <v>0.46399998664855902</v>
      </c>
      <c r="Z22" t="s">
        <v>3</v>
      </c>
      <c r="AA22">
        <v>2.1930000782012899</v>
      </c>
      <c r="AB22">
        <v>0.43399998545646601</v>
      </c>
      <c r="AC22">
        <v>0.19499999284744199</v>
      </c>
      <c r="AE22" t="s">
        <v>3</v>
      </c>
      <c r="AF22">
        <v>2.1930000782012899</v>
      </c>
      <c r="AG22">
        <v>0.55500000715255704</v>
      </c>
      <c r="AH22">
        <v>0.43799999356269798</v>
      </c>
      <c r="AJ22" t="s">
        <v>3</v>
      </c>
      <c r="AK22">
        <v>2.19099998474121</v>
      </c>
      <c r="AL22">
        <v>0.259999990463256</v>
      </c>
      <c r="AM22">
        <v>0.37099999189376798</v>
      </c>
      <c r="AO22" t="s">
        <v>3</v>
      </c>
      <c r="AP22">
        <v>2.1930000782012899</v>
      </c>
      <c r="AQ22">
        <v>0.18600000441074299</v>
      </c>
      <c r="AR22">
        <v>0.109999999403953</v>
      </c>
      <c r="AT22" t="s">
        <v>3</v>
      </c>
      <c r="AU22">
        <v>2.1930000782012899</v>
      </c>
      <c r="AV22">
        <v>0.33799999952316201</v>
      </c>
      <c r="AW22">
        <v>0.40599998831748901</v>
      </c>
    </row>
    <row r="23" spans="1:49" x14ac:dyDescent="0.2">
      <c r="A23" t="s">
        <v>4</v>
      </c>
      <c r="B23">
        <v>4.6529998779296804</v>
      </c>
      <c r="C23">
        <v>0.74400001764297397</v>
      </c>
      <c r="D23">
        <v>0.74299997091293302</v>
      </c>
      <c r="F23" t="s">
        <v>4</v>
      </c>
      <c r="G23">
        <v>4.6550002098083496</v>
      </c>
      <c r="H23">
        <v>1.1849999427795399</v>
      </c>
      <c r="I23">
        <v>0.91900002956390303</v>
      </c>
      <c r="K23" t="s">
        <v>4</v>
      </c>
      <c r="L23">
        <v>4.6500000953674299</v>
      </c>
      <c r="M23">
        <v>0.94800001382827703</v>
      </c>
      <c r="N23">
        <v>0.91900002956390303</v>
      </c>
      <c r="P23" t="s">
        <v>4</v>
      </c>
      <c r="Q23">
        <v>4.65100002288818</v>
      </c>
      <c r="R23">
        <v>1.2489999532699501</v>
      </c>
      <c r="S23">
        <v>6.8999998271465302E-2</v>
      </c>
      <c r="U23" t="s">
        <v>4</v>
      </c>
      <c r="V23">
        <v>4.6519999504089302</v>
      </c>
      <c r="W23">
        <v>1.0740000009536701</v>
      </c>
      <c r="X23">
        <v>0.95399999618530196</v>
      </c>
      <c r="Z23" t="s">
        <v>4</v>
      </c>
      <c r="AA23">
        <v>4.6550002098083496</v>
      </c>
      <c r="AB23">
        <v>0.90200001001357999</v>
      </c>
      <c r="AC23">
        <v>0.40099999308586098</v>
      </c>
      <c r="AE23" t="s">
        <v>4</v>
      </c>
      <c r="AF23">
        <v>4.6550002098083496</v>
      </c>
      <c r="AG23">
        <v>1.1529999971389699</v>
      </c>
      <c r="AH23">
        <v>0.89899998903274503</v>
      </c>
      <c r="AJ23" t="s">
        <v>4</v>
      </c>
      <c r="AK23">
        <v>4.6500000953674299</v>
      </c>
      <c r="AL23">
        <v>0.54000002145767201</v>
      </c>
      <c r="AM23">
        <v>0.76200002431869496</v>
      </c>
      <c r="AO23" t="s">
        <v>4</v>
      </c>
      <c r="AP23">
        <v>4.6539998054504297</v>
      </c>
      <c r="AQ23">
        <v>0.38600000739097501</v>
      </c>
      <c r="AR23">
        <v>0.224999994039535</v>
      </c>
      <c r="AT23" t="s">
        <v>4</v>
      </c>
      <c r="AU23">
        <v>4.6539998054504297</v>
      </c>
      <c r="AV23">
        <v>0.70200002193450906</v>
      </c>
      <c r="AW23">
        <v>0.83399999141693104</v>
      </c>
    </row>
    <row r="24" spans="1:49" x14ac:dyDescent="0.2">
      <c r="A24" t="s">
        <v>43</v>
      </c>
      <c r="B24">
        <v>0.95134458471424999</v>
      </c>
      <c r="C24">
        <v>0.94646894600645104</v>
      </c>
      <c r="D24">
        <v>0.96133420656518498</v>
      </c>
      <c r="F24" t="s">
        <v>43</v>
      </c>
      <c r="G24">
        <v>0.82307716602221503</v>
      </c>
      <c r="H24">
        <v>0.94627072971512405</v>
      </c>
      <c r="I24">
        <v>0.96137541316932895</v>
      </c>
      <c r="K24" t="s">
        <v>43</v>
      </c>
      <c r="L24">
        <v>0.96031947418402097</v>
      </c>
      <c r="M24">
        <v>0.94641763808763202</v>
      </c>
      <c r="N24">
        <v>0.96133253323172796</v>
      </c>
      <c r="P24" t="s">
        <v>43</v>
      </c>
      <c r="Q24">
        <v>0.90314005363773797</v>
      </c>
      <c r="R24">
        <v>0.94640947227041905</v>
      </c>
      <c r="S24">
        <v>0.96130928477538202</v>
      </c>
      <c r="U24" t="s">
        <v>43</v>
      </c>
      <c r="V24">
        <v>0.96238838633853097</v>
      </c>
      <c r="W24">
        <v>0.94640014243243697</v>
      </c>
      <c r="X24">
        <v>0.96133080255286396</v>
      </c>
      <c r="Z24" t="s">
        <v>43</v>
      </c>
      <c r="AA24">
        <v>0.96089753503654296</v>
      </c>
      <c r="AB24">
        <v>0.94647763785138495</v>
      </c>
      <c r="AC24">
        <v>0.961320013519671</v>
      </c>
      <c r="AE24" t="s">
        <v>43</v>
      </c>
      <c r="AF24">
        <v>0.95940355910188502</v>
      </c>
      <c r="AG24">
        <v>0.94651413176947596</v>
      </c>
      <c r="AH24">
        <v>0.961304364958395</v>
      </c>
      <c r="AJ24" t="s">
        <v>43</v>
      </c>
      <c r="AK24">
        <v>0.93252995978717401</v>
      </c>
      <c r="AL24">
        <v>0.94645991422991804</v>
      </c>
      <c r="AM24">
        <v>0.96129628833369996</v>
      </c>
      <c r="AO24" t="s">
        <v>43</v>
      </c>
      <c r="AP24">
        <v>0.93863207224668599</v>
      </c>
      <c r="AQ24">
        <v>0.94645762747046402</v>
      </c>
      <c r="AR24">
        <v>0.96128240549076605</v>
      </c>
      <c r="AT24" t="s">
        <v>43</v>
      </c>
      <c r="AU24">
        <v>0.94898760373527502</v>
      </c>
      <c r="AV24">
        <v>0.946403496993941</v>
      </c>
      <c r="AW24">
        <v>0.96150486663573997</v>
      </c>
    </row>
    <row r="25" spans="1:49" x14ac:dyDescent="0.2">
      <c r="A25" t="s">
        <v>44</v>
      </c>
      <c r="B25">
        <v>2.4849999999999999</v>
      </c>
      <c r="C25">
        <v>11.388</v>
      </c>
      <c r="D25">
        <v>9.1219999999999999</v>
      </c>
      <c r="F25" t="s">
        <v>44</v>
      </c>
      <c r="G25">
        <v>2.3380000000000001</v>
      </c>
      <c r="H25">
        <v>9.8279999999999994</v>
      </c>
      <c r="I25">
        <v>11.711</v>
      </c>
      <c r="K25" t="s">
        <v>44</v>
      </c>
      <c r="L25">
        <v>2.3149999999999999</v>
      </c>
      <c r="M25">
        <v>10.292999999999999</v>
      </c>
      <c r="N25">
        <v>9.9350000000000005</v>
      </c>
      <c r="P25" t="s">
        <v>44</v>
      </c>
      <c r="Q25">
        <v>2.2959999999999998</v>
      </c>
      <c r="R25">
        <v>16.54</v>
      </c>
      <c r="S25">
        <v>11.221</v>
      </c>
      <c r="U25" t="s">
        <v>44</v>
      </c>
      <c r="V25">
        <v>2.3239999999999998</v>
      </c>
      <c r="W25">
        <v>14.162000000000001</v>
      </c>
      <c r="X25">
        <v>13.048</v>
      </c>
      <c r="Z25" t="s">
        <v>44</v>
      </c>
      <c r="AA25">
        <v>2.3170000000000002</v>
      </c>
      <c r="AB25">
        <v>12.222</v>
      </c>
      <c r="AC25">
        <v>11.923999999999999</v>
      </c>
      <c r="AE25" t="s">
        <v>44</v>
      </c>
      <c r="AF25">
        <v>2.3879999999999999</v>
      </c>
      <c r="AG25">
        <v>16.370999999999999</v>
      </c>
      <c r="AH25">
        <v>11.457000000000001</v>
      </c>
      <c r="AJ25" t="s">
        <v>44</v>
      </c>
      <c r="AK25">
        <v>12.872999999999999</v>
      </c>
      <c r="AL25">
        <v>14.387</v>
      </c>
      <c r="AM25">
        <v>20.329999999999998</v>
      </c>
      <c r="AO25" t="s">
        <v>44</v>
      </c>
      <c r="AP25">
        <v>2.3660000000000001</v>
      </c>
      <c r="AQ25">
        <v>19.638000000000002</v>
      </c>
      <c r="AR25">
        <v>12.31</v>
      </c>
      <c r="AT25" t="s">
        <v>44</v>
      </c>
      <c r="AU25">
        <v>2.4780000000000002</v>
      </c>
      <c r="AV25">
        <v>15.093</v>
      </c>
      <c r="AW25">
        <v>14.388999999999999</v>
      </c>
    </row>
    <row r="26" spans="1:49" x14ac:dyDescent="0.2">
      <c r="A26" t="s">
        <v>0</v>
      </c>
      <c r="B26" t="s">
        <v>48</v>
      </c>
      <c r="C26" t="s">
        <v>48</v>
      </c>
      <c r="D26" t="s">
        <v>48</v>
      </c>
      <c r="F26" t="s">
        <v>0</v>
      </c>
      <c r="G26" t="s">
        <v>48</v>
      </c>
      <c r="H26" t="s">
        <v>48</v>
      </c>
      <c r="I26" t="s">
        <v>48</v>
      </c>
      <c r="K26" t="s">
        <v>0</v>
      </c>
      <c r="L26" t="s">
        <v>48</v>
      </c>
      <c r="M26" t="s">
        <v>48</v>
      </c>
      <c r="N26" t="s">
        <v>48</v>
      </c>
      <c r="P26" t="s">
        <v>0</v>
      </c>
      <c r="Q26" t="s">
        <v>48</v>
      </c>
      <c r="R26" t="s">
        <v>48</v>
      </c>
      <c r="S26" t="s">
        <v>48</v>
      </c>
      <c r="U26" t="s">
        <v>0</v>
      </c>
      <c r="V26" t="s">
        <v>48</v>
      </c>
      <c r="W26" t="s">
        <v>48</v>
      </c>
      <c r="X26" t="s">
        <v>48</v>
      </c>
      <c r="Z26" t="s">
        <v>0</v>
      </c>
      <c r="AA26" t="s">
        <v>48</v>
      </c>
      <c r="AB26" t="s">
        <v>48</v>
      </c>
      <c r="AC26" t="s">
        <v>48</v>
      </c>
      <c r="AE26" t="s">
        <v>0</v>
      </c>
      <c r="AF26" t="s">
        <v>48</v>
      </c>
      <c r="AG26" t="s">
        <v>48</v>
      </c>
      <c r="AH26" t="s">
        <v>48</v>
      </c>
      <c r="AJ26" t="s">
        <v>0</v>
      </c>
      <c r="AK26" t="s">
        <v>48</v>
      </c>
      <c r="AL26" t="s">
        <v>48</v>
      </c>
      <c r="AM26" t="s">
        <v>48</v>
      </c>
      <c r="AO26" t="s">
        <v>0</v>
      </c>
      <c r="AP26" t="s">
        <v>48</v>
      </c>
      <c r="AQ26" t="s">
        <v>48</v>
      </c>
      <c r="AR26" t="s">
        <v>48</v>
      </c>
      <c r="AT26" t="s">
        <v>0</v>
      </c>
      <c r="AU26" t="s">
        <v>48</v>
      </c>
      <c r="AV26" t="s">
        <v>48</v>
      </c>
      <c r="AW26" t="s">
        <v>48</v>
      </c>
    </row>
    <row r="27" spans="1:49" x14ac:dyDescent="0.2">
      <c r="A27" t="s">
        <v>2</v>
      </c>
      <c r="B27">
        <v>160.405</v>
      </c>
      <c r="C27">
        <v>962.24900000000002</v>
      </c>
      <c r="D27">
        <v>1119.4090000000001</v>
      </c>
      <c r="F27" t="s">
        <v>2</v>
      </c>
      <c r="G27">
        <v>148.80600000000001</v>
      </c>
      <c r="H27">
        <v>960.62</v>
      </c>
      <c r="I27">
        <v>1102.8209999999999</v>
      </c>
      <c r="K27" t="s">
        <v>2</v>
      </c>
      <c r="L27">
        <v>975.36800000000005</v>
      </c>
      <c r="M27">
        <v>961.428</v>
      </c>
      <c r="N27">
        <v>1110.1669999999999</v>
      </c>
      <c r="P27" t="s">
        <v>2</v>
      </c>
      <c r="Q27">
        <v>179.88300000000001</v>
      </c>
      <c r="R27">
        <v>957.62800000000004</v>
      </c>
      <c r="S27">
        <v>1112.3230000000001</v>
      </c>
      <c r="U27" t="s">
        <v>2</v>
      </c>
      <c r="V27">
        <v>139.672</v>
      </c>
      <c r="W27">
        <v>952.05799999999999</v>
      </c>
      <c r="X27">
        <v>1102.662</v>
      </c>
      <c r="Z27" t="s">
        <v>2</v>
      </c>
      <c r="AA27">
        <v>10267.526</v>
      </c>
      <c r="AB27">
        <v>950.59699999999998</v>
      </c>
      <c r="AC27">
        <v>1094.2270000000001</v>
      </c>
      <c r="AE27" t="s">
        <v>2</v>
      </c>
      <c r="AF27">
        <v>203.69300000000001</v>
      </c>
      <c r="AG27">
        <v>952.95399999999995</v>
      </c>
      <c r="AH27">
        <v>1104.548</v>
      </c>
      <c r="AJ27" t="s">
        <v>2</v>
      </c>
      <c r="AK27">
        <v>176.471</v>
      </c>
      <c r="AL27">
        <v>950.62599999999998</v>
      </c>
      <c r="AM27">
        <v>1107.395</v>
      </c>
      <c r="AO27" t="s">
        <v>2</v>
      </c>
      <c r="AP27">
        <v>170.47499999999999</v>
      </c>
      <c r="AQ27">
        <v>956.81100000000004</v>
      </c>
      <c r="AR27">
        <v>1111.7860000000001</v>
      </c>
      <c r="AT27" t="s">
        <v>2</v>
      </c>
      <c r="AU27">
        <v>438.69499999999999</v>
      </c>
      <c r="AV27">
        <v>946</v>
      </c>
      <c r="AW27">
        <v>1097.941</v>
      </c>
    </row>
    <row r="28" spans="1:49" x14ac:dyDescent="0.2">
      <c r="A28" t="s">
        <v>3</v>
      </c>
      <c r="B28">
        <v>102.675003051757</v>
      </c>
      <c r="C28">
        <v>81.805000305175696</v>
      </c>
      <c r="D28">
        <v>103.693000793457</v>
      </c>
      <c r="F28" t="s">
        <v>3</v>
      </c>
      <c r="G28">
        <v>82.727996826171804</v>
      </c>
      <c r="H28">
        <v>112.00299835205</v>
      </c>
      <c r="I28">
        <v>130.697998046875</v>
      </c>
      <c r="K28" t="s">
        <v>3</v>
      </c>
      <c r="L28">
        <v>972.81201171875</v>
      </c>
      <c r="M28">
        <v>66.569999694824205</v>
      </c>
      <c r="N28">
        <v>97.407997131347599</v>
      </c>
      <c r="P28" t="s">
        <v>3</v>
      </c>
      <c r="Q28">
        <v>133.33799743652301</v>
      </c>
      <c r="R28">
        <v>68.528999328613196</v>
      </c>
      <c r="S28">
        <v>101.93099975585901</v>
      </c>
      <c r="U28" t="s">
        <v>3</v>
      </c>
      <c r="V28">
        <v>60.719001770019503</v>
      </c>
      <c r="W28">
        <v>82.724998474121094</v>
      </c>
      <c r="X28">
        <v>88.094001770019503</v>
      </c>
      <c r="Z28" t="s">
        <v>3</v>
      </c>
      <c r="AA28">
        <v>10266.7958984375</v>
      </c>
      <c r="AB28">
        <v>69.527999877929602</v>
      </c>
      <c r="AC28">
        <v>94.294998168945298</v>
      </c>
      <c r="AE28" t="s">
        <v>3</v>
      </c>
      <c r="AF28">
        <v>165.87899780273401</v>
      </c>
      <c r="AG28">
        <v>91.489997863769503</v>
      </c>
      <c r="AH28">
        <v>97.958999633789006</v>
      </c>
      <c r="AJ28" t="s">
        <v>3</v>
      </c>
      <c r="AK28">
        <v>127.728996276855</v>
      </c>
      <c r="AL28">
        <v>124.24199676513599</v>
      </c>
      <c r="AM28">
        <v>90.228996276855398</v>
      </c>
      <c r="AO28" t="s">
        <v>3</v>
      </c>
      <c r="AP28">
        <v>119.959999084472</v>
      </c>
      <c r="AQ28">
        <v>73.361000061035099</v>
      </c>
      <c r="AR28">
        <v>89.070999145507798</v>
      </c>
      <c r="AT28" t="s">
        <v>3</v>
      </c>
      <c r="AU28">
        <v>427.00201416015602</v>
      </c>
      <c r="AV28">
        <v>68.212997436523395</v>
      </c>
      <c r="AW28">
        <v>133.83000183105401</v>
      </c>
    </row>
    <row r="29" spans="1:49" x14ac:dyDescent="0.2">
      <c r="A29" t="s">
        <v>4</v>
      </c>
      <c r="B29">
        <v>38511.9375</v>
      </c>
      <c r="C29">
        <v>105797768</v>
      </c>
      <c r="D29">
        <v>5204.5927734375</v>
      </c>
      <c r="F29" t="s">
        <v>4</v>
      </c>
      <c r="G29">
        <v>30728.03125</v>
      </c>
      <c r="H29">
        <v>249400864</v>
      </c>
      <c r="I29">
        <v>13750.7666015625</v>
      </c>
      <c r="K29" t="s">
        <v>4</v>
      </c>
      <c r="L29">
        <v>378765.375</v>
      </c>
      <c r="M29">
        <v>32168344</v>
      </c>
      <c r="N29">
        <v>3035.46899414062</v>
      </c>
      <c r="P29" t="s">
        <v>4</v>
      </c>
      <c r="Q29">
        <v>50542.828125</v>
      </c>
      <c r="R29">
        <v>42453712</v>
      </c>
      <c r="S29">
        <v>4405.8798828125</v>
      </c>
      <c r="U29" t="s">
        <v>4</v>
      </c>
      <c r="V29">
        <v>22066.373046875</v>
      </c>
      <c r="W29">
        <v>106216248</v>
      </c>
      <c r="X29">
        <v>289.13400268554602</v>
      </c>
      <c r="Z29" t="s">
        <v>4</v>
      </c>
      <c r="AA29">
        <v>4004788.75</v>
      </c>
      <c r="AB29">
        <v>48174576</v>
      </c>
      <c r="AC29">
        <v>2537.1689453125</v>
      </c>
      <c r="AE29" t="s">
        <v>4</v>
      </c>
      <c r="AF29">
        <v>63301.30859375</v>
      </c>
      <c r="AG29">
        <v>153624640</v>
      </c>
      <c r="AH29">
        <v>3278.51293945312</v>
      </c>
      <c r="AJ29" t="s">
        <v>4</v>
      </c>
      <c r="AK29">
        <v>48323.55078125</v>
      </c>
      <c r="AL29">
        <v>308658112</v>
      </c>
      <c r="AM29">
        <v>1035.31103515625</v>
      </c>
      <c r="AO29" t="s">
        <v>4</v>
      </c>
      <c r="AP29">
        <v>45324.62109375</v>
      </c>
      <c r="AQ29">
        <v>61363468</v>
      </c>
      <c r="AR29">
        <v>448.016998291015</v>
      </c>
      <c r="AT29" t="s">
        <v>4</v>
      </c>
      <c r="AU29">
        <v>165414.734375</v>
      </c>
      <c r="AV29">
        <v>42277280</v>
      </c>
      <c r="AW29">
        <v>14800.3720703125</v>
      </c>
    </row>
    <row r="30" spans="1:49" x14ac:dyDescent="0.2">
      <c r="A30" t="s">
        <v>43</v>
      </c>
      <c r="B30">
        <v>2.0809576737821099E-2</v>
      </c>
      <c r="C30">
        <v>3.2367935905398201E-2</v>
      </c>
      <c r="D30">
        <v>4.5286464065020599E-2</v>
      </c>
      <c r="F30" t="s">
        <v>43</v>
      </c>
      <c r="G30">
        <v>2.0453166104687701E-2</v>
      </c>
      <c r="H30">
        <v>3.2251760757625002E-2</v>
      </c>
      <c r="I30">
        <v>4.5366319525089398E-2</v>
      </c>
      <c r="K30" t="s">
        <v>43</v>
      </c>
      <c r="L30">
        <v>2.0914721693007302E-2</v>
      </c>
      <c r="M30">
        <v>3.2054765502522599E-2</v>
      </c>
      <c r="N30">
        <v>4.5279279515910702E-2</v>
      </c>
      <c r="P30" t="s">
        <v>43</v>
      </c>
      <c r="Q30">
        <v>2.0829021879696E-2</v>
      </c>
      <c r="R30">
        <v>3.2053298561292798E-2</v>
      </c>
      <c r="S30">
        <v>4.4998018902145297E-2</v>
      </c>
      <c r="U30" t="s">
        <v>43</v>
      </c>
      <c r="V30">
        <v>2.09271355120451E-2</v>
      </c>
      <c r="W30">
        <v>3.1867356467279298E-2</v>
      </c>
      <c r="X30">
        <v>4.5316454615456497E-2</v>
      </c>
      <c r="Z30" t="s">
        <v>43</v>
      </c>
      <c r="AA30">
        <v>2.0932565791802402E-2</v>
      </c>
      <c r="AB30">
        <v>3.2195161484834402E-2</v>
      </c>
      <c r="AC30">
        <v>4.5596026374359597E-2</v>
      </c>
      <c r="AE30" t="s">
        <v>43</v>
      </c>
      <c r="AF30">
        <v>2.0538070453509701E-2</v>
      </c>
      <c r="AG30">
        <v>3.20849715006827E-2</v>
      </c>
      <c r="AH30">
        <v>4.5249203113197897E-2</v>
      </c>
      <c r="AJ30" t="s">
        <v>43</v>
      </c>
      <c r="AK30">
        <v>2.0861204493384501E-2</v>
      </c>
      <c r="AL30">
        <v>3.2072376886966097E-2</v>
      </c>
      <c r="AM30">
        <v>4.5529296270486998E-2</v>
      </c>
      <c r="AO30" t="s">
        <v>43</v>
      </c>
      <c r="AP30">
        <v>2.0692753515652199E-2</v>
      </c>
      <c r="AQ30">
        <v>3.18956574197274E-2</v>
      </c>
      <c r="AR30">
        <v>4.5507625892633699E-2</v>
      </c>
      <c r="AT30" t="s">
        <v>43</v>
      </c>
      <c r="AU30">
        <v>2.09262283317487E-2</v>
      </c>
      <c r="AV30">
        <v>3.2288138353403099E-2</v>
      </c>
      <c r="AW30">
        <v>4.5154550894002402E-2</v>
      </c>
    </row>
    <row r="31" spans="1:49" x14ac:dyDescent="0.2">
      <c r="A31" t="s">
        <v>44</v>
      </c>
      <c r="B31">
        <v>10.029999999999999</v>
      </c>
      <c r="C31">
        <v>7.2169999999999996</v>
      </c>
      <c r="D31">
        <v>8.0359999999999996</v>
      </c>
      <c r="F31" t="s">
        <v>44</v>
      </c>
      <c r="G31">
        <v>10.542</v>
      </c>
      <c r="H31">
        <v>6.5069999999999997</v>
      </c>
      <c r="I31">
        <v>6.4180000000000001</v>
      </c>
      <c r="K31" t="s">
        <v>44</v>
      </c>
      <c r="L31">
        <v>11.058</v>
      </c>
      <c r="M31">
        <v>12.090999999999999</v>
      </c>
      <c r="N31">
        <v>6.7640000000000002</v>
      </c>
      <c r="P31" t="s">
        <v>44</v>
      </c>
      <c r="Q31">
        <v>10.117000000000001</v>
      </c>
      <c r="R31">
        <v>9.1880000000000006</v>
      </c>
      <c r="S31">
        <v>6.95</v>
      </c>
      <c r="U31" t="s">
        <v>44</v>
      </c>
      <c r="V31">
        <v>9.968</v>
      </c>
      <c r="W31">
        <v>7.1689999999999996</v>
      </c>
      <c r="X31">
        <v>8.798</v>
      </c>
      <c r="Z31" t="s">
        <v>44</v>
      </c>
      <c r="AA31">
        <v>11.673999999999999</v>
      </c>
      <c r="AB31">
        <v>8.4760000000000009</v>
      </c>
      <c r="AC31">
        <v>7.5119999999999996</v>
      </c>
      <c r="AE31" t="s">
        <v>44</v>
      </c>
      <c r="AF31">
        <v>12.372999999999999</v>
      </c>
      <c r="AG31">
        <v>9.6910000000000007</v>
      </c>
      <c r="AH31">
        <v>7.6980000000000004</v>
      </c>
      <c r="AJ31" t="s">
        <v>44</v>
      </c>
      <c r="AK31">
        <v>11.567</v>
      </c>
      <c r="AL31">
        <v>9.5820000000000007</v>
      </c>
      <c r="AM31">
        <v>10.205</v>
      </c>
      <c r="AO31" t="s">
        <v>44</v>
      </c>
      <c r="AP31">
        <v>11.268000000000001</v>
      </c>
      <c r="AQ31">
        <v>12.138</v>
      </c>
      <c r="AR31">
        <v>8.4949999999999992</v>
      </c>
      <c r="AT31" t="s">
        <v>44</v>
      </c>
      <c r="AU31">
        <v>16.908999999999999</v>
      </c>
      <c r="AV31">
        <v>9.3800000000000008</v>
      </c>
      <c r="AW31">
        <v>30.795999999999999</v>
      </c>
    </row>
    <row r="32" spans="1:49" x14ac:dyDescent="0.2">
      <c r="A32" t="s">
        <v>0</v>
      </c>
      <c r="B32" t="s">
        <v>49</v>
      </c>
      <c r="C32" t="s">
        <v>49</v>
      </c>
      <c r="D32" t="s">
        <v>49</v>
      </c>
      <c r="F32" t="s">
        <v>0</v>
      </c>
      <c r="G32" t="s">
        <v>49</v>
      </c>
      <c r="H32" t="s">
        <v>49</v>
      </c>
      <c r="I32" t="s">
        <v>49</v>
      </c>
      <c r="K32" t="s">
        <v>0</v>
      </c>
      <c r="L32" t="s">
        <v>49</v>
      </c>
      <c r="M32" t="s">
        <v>49</v>
      </c>
      <c r="N32" t="s">
        <v>49</v>
      </c>
      <c r="P32" t="s">
        <v>0</v>
      </c>
      <c r="Q32" t="s">
        <v>49</v>
      </c>
      <c r="R32" t="s">
        <v>49</v>
      </c>
      <c r="S32" t="s">
        <v>49</v>
      </c>
      <c r="U32" t="s">
        <v>0</v>
      </c>
      <c r="V32" t="s">
        <v>49</v>
      </c>
      <c r="W32" t="s">
        <v>49</v>
      </c>
      <c r="X32" t="s">
        <v>49</v>
      </c>
      <c r="Z32" t="s">
        <v>0</v>
      </c>
      <c r="AA32" t="s">
        <v>49</v>
      </c>
      <c r="AB32" t="s">
        <v>49</v>
      </c>
      <c r="AC32" t="s">
        <v>49</v>
      </c>
      <c r="AE32" t="s">
        <v>0</v>
      </c>
      <c r="AF32" t="s">
        <v>49</v>
      </c>
      <c r="AG32" t="s">
        <v>49</v>
      </c>
      <c r="AH32" t="s">
        <v>49</v>
      </c>
      <c r="AJ32" t="s">
        <v>0</v>
      </c>
      <c r="AK32" t="s">
        <v>49</v>
      </c>
      <c r="AL32" t="s">
        <v>49</v>
      </c>
      <c r="AM32" t="s">
        <v>49</v>
      </c>
      <c r="AO32" t="s">
        <v>0</v>
      </c>
      <c r="AP32" t="s">
        <v>49</v>
      </c>
      <c r="AQ32" t="s">
        <v>49</v>
      </c>
      <c r="AR32" t="s">
        <v>49</v>
      </c>
      <c r="AT32" t="s">
        <v>0</v>
      </c>
      <c r="AU32" t="s">
        <v>49</v>
      </c>
      <c r="AV32" t="s">
        <v>49</v>
      </c>
      <c r="AW32" t="s">
        <v>49</v>
      </c>
    </row>
    <row r="33" spans="1:49" x14ac:dyDescent="0.2">
      <c r="A33" t="s">
        <v>2</v>
      </c>
      <c r="B33">
        <v>89.027000000000001</v>
      </c>
      <c r="C33">
        <v>18.558</v>
      </c>
      <c r="D33">
        <v>17.004000000000001</v>
      </c>
      <c r="F33" t="s">
        <v>2</v>
      </c>
      <c r="G33">
        <v>14.061</v>
      </c>
      <c r="H33">
        <v>19.47</v>
      </c>
      <c r="I33">
        <v>17.335000000000001</v>
      </c>
      <c r="K33" t="s">
        <v>2</v>
      </c>
      <c r="L33">
        <v>13.933999999999999</v>
      </c>
      <c r="M33">
        <v>19.53</v>
      </c>
      <c r="N33">
        <v>17.16</v>
      </c>
      <c r="P33" t="s">
        <v>2</v>
      </c>
      <c r="Q33">
        <v>45.939</v>
      </c>
      <c r="R33">
        <v>18.678000000000001</v>
      </c>
      <c r="S33">
        <v>17.658000000000001</v>
      </c>
      <c r="U33" t="s">
        <v>2</v>
      </c>
      <c r="V33">
        <v>14.083</v>
      </c>
      <c r="W33">
        <v>19.888000000000002</v>
      </c>
      <c r="X33">
        <v>17.167000000000002</v>
      </c>
      <c r="Z33" t="s">
        <v>2</v>
      </c>
      <c r="AA33">
        <v>14.476000000000001</v>
      </c>
      <c r="AB33">
        <v>19.7</v>
      </c>
      <c r="AC33">
        <v>15.901999999999999</v>
      </c>
      <c r="AE33" t="s">
        <v>2</v>
      </c>
      <c r="AF33">
        <v>13.909000000000001</v>
      </c>
      <c r="AG33">
        <v>19.363</v>
      </c>
      <c r="AH33">
        <v>17.260000000000002</v>
      </c>
      <c r="AJ33" t="s">
        <v>2</v>
      </c>
      <c r="AK33">
        <v>14.198</v>
      </c>
      <c r="AL33">
        <v>18.654</v>
      </c>
      <c r="AM33">
        <v>16.45</v>
      </c>
      <c r="AO33" t="s">
        <v>2</v>
      </c>
      <c r="AP33">
        <v>14.084</v>
      </c>
      <c r="AQ33">
        <v>18.815000000000001</v>
      </c>
      <c r="AR33">
        <v>17.649000000000001</v>
      </c>
      <c r="AT33" t="s">
        <v>2</v>
      </c>
      <c r="AU33">
        <v>14.308999999999999</v>
      </c>
      <c r="AV33">
        <v>19.166</v>
      </c>
      <c r="AW33">
        <v>16.885000000000002</v>
      </c>
    </row>
    <row r="34" spans="1:49" x14ac:dyDescent="0.2">
      <c r="A34" t="s">
        <v>3</v>
      </c>
      <c r="B34">
        <v>87.834999084472599</v>
      </c>
      <c r="C34">
        <v>15.524999618530201</v>
      </c>
      <c r="D34">
        <v>12.8070001602172</v>
      </c>
      <c r="F34" t="s">
        <v>3</v>
      </c>
      <c r="G34">
        <v>10.564999580383301</v>
      </c>
      <c r="H34">
        <v>16.587999343871999</v>
      </c>
      <c r="I34">
        <v>13.0819997787475</v>
      </c>
      <c r="K34" t="s">
        <v>3</v>
      </c>
      <c r="L34">
        <v>10.3850002288818</v>
      </c>
      <c r="M34">
        <v>16.603000640869102</v>
      </c>
      <c r="N34">
        <v>12.9300003051757</v>
      </c>
      <c r="P34" t="s">
        <v>3</v>
      </c>
      <c r="Q34">
        <v>44.055999755859297</v>
      </c>
      <c r="R34">
        <v>15.638999938964799</v>
      </c>
      <c r="S34">
        <v>13.4099998474121</v>
      </c>
      <c r="U34" t="s">
        <v>3</v>
      </c>
      <c r="V34">
        <v>10.807999610900801</v>
      </c>
      <c r="W34">
        <v>17.062999725341701</v>
      </c>
      <c r="X34">
        <v>12.9650001525878</v>
      </c>
      <c r="Z34" t="s">
        <v>3</v>
      </c>
      <c r="AA34">
        <v>11.1660003662109</v>
      </c>
      <c r="AB34">
        <v>16.826999664306602</v>
      </c>
      <c r="AC34">
        <v>11.7760000228881</v>
      </c>
      <c r="AE34" t="s">
        <v>3</v>
      </c>
      <c r="AF34">
        <v>10.3190002441406</v>
      </c>
      <c r="AG34">
        <v>16.468999862670898</v>
      </c>
      <c r="AH34">
        <v>13.0179996490478</v>
      </c>
      <c r="AJ34" t="s">
        <v>3</v>
      </c>
      <c r="AK34">
        <v>10.6990003585815</v>
      </c>
      <c r="AL34">
        <v>15.630999565124499</v>
      </c>
      <c r="AM34">
        <v>12.293000221252401</v>
      </c>
      <c r="AO34" t="s">
        <v>3</v>
      </c>
      <c r="AP34">
        <v>10.791999816894499</v>
      </c>
      <c r="AQ34">
        <v>15.791999816894499</v>
      </c>
      <c r="AR34">
        <v>13.4209995269775</v>
      </c>
      <c r="AT34" t="s">
        <v>3</v>
      </c>
      <c r="AU34">
        <v>11.020000457763601</v>
      </c>
      <c r="AV34">
        <v>16.211000442504801</v>
      </c>
      <c r="AW34">
        <v>12.6809997558593</v>
      </c>
    </row>
    <row r="35" spans="1:49" x14ac:dyDescent="0.2">
      <c r="A35" t="s">
        <v>4</v>
      </c>
      <c r="B35">
        <v>293.44400024414</v>
      </c>
      <c r="C35">
        <v>121.27700042724599</v>
      </c>
      <c r="D35">
        <v>146.72700500488199</v>
      </c>
      <c r="F35" t="s">
        <v>4</v>
      </c>
      <c r="G35">
        <v>38.383998870849602</v>
      </c>
      <c r="H35">
        <v>129.00799560546801</v>
      </c>
      <c r="I35">
        <v>151.26100158691401</v>
      </c>
      <c r="K35" t="s">
        <v>4</v>
      </c>
      <c r="L35">
        <v>37.6570014953613</v>
      </c>
      <c r="M35">
        <v>129.76300048828099</v>
      </c>
      <c r="N35">
        <v>149.04600524902301</v>
      </c>
      <c r="P35" t="s">
        <v>4</v>
      </c>
      <c r="Q35">
        <v>155.072006225585</v>
      </c>
      <c r="R35">
        <v>122.447998046875</v>
      </c>
      <c r="S35">
        <v>154.85800170898401</v>
      </c>
      <c r="U35" t="s">
        <v>4</v>
      </c>
      <c r="V35">
        <v>39.439998626708899</v>
      </c>
      <c r="W35">
        <v>132.54800415039</v>
      </c>
      <c r="X35">
        <v>148.68099975585901</v>
      </c>
      <c r="Z35" t="s">
        <v>4</v>
      </c>
      <c r="AA35">
        <v>40.824001312255803</v>
      </c>
      <c r="AB35">
        <v>131.044998168945</v>
      </c>
      <c r="AC35">
        <v>133.003005981445</v>
      </c>
      <c r="AE35" t="s">
        <v>4</v>
      </c>
      <c r="AF35">
        <v>37.387001037597599</v>
      </c>
      <c r="AG35">
        <v>128.07800292968699</v>
      </c>
      <c r="AH35">
        <v>150.36300659179599</v>
      </c>
      <c r="AJ35" t="s">
        <v>4</v>
      </c>
      <c r="AK35">
        <v>38.9140014648437</v>
      </c>
      <c r="AL35">
        <v>122.143997192382</v>
      </c>
      <c r="AM35">
        <v>140.36000061035099</v>
      </c>
      <c r="AO35" t="s">
        <v>4</v>
      </c>
      <c r="AP35">
        <v>39.377998352050703</v>
      </c>
      <c r="AQ35">
        <v>123.623001098632</v>
      </c>
      <c r="AR35">
        <v>154.60800170898401</v>
      </c>
      <c r="AT35" t="s">
        <v>4</v>
      </c>
      <c r="AU35">
        <v>40.2630004882812</v>
      </c>
      <c r="AV35">
        <v>126.591003417968</v>
      </c>
      <c r="AW35">
        <v>145.30499267578099</v>
      </c>
    </row>
    <row r="36" spans="1:49" x14ac:dyDescent="0.2">
      <c r="A36" t="s">
        <v>43</v>
      </c>
      <c r="B36">
        <v>0.82899231154748299</v>
      </c>
      <c r="C36">
        <v>0.66554904395166603</v>
      </c>
      <c r="D36">
        <v>0.76583279730933396</v>
      </c>
      <c r="F36" t="s">
        <v>43</v>
      </c>
      <c r="G36">
        <v>0.82990312981787695</v>
      </c>
      <c r="H36">
        <v>0.66520652214304199</v>
      </c>
      <c r="I36">
        <v>0.75806862551935705</v>
      </c>
      <c r="K36" t="s">
        <v>43</v>
      </c>
      <c r="L36">
        <v>0.82977832660509099</v>
      </c>
      <c r="M36">
        <v>0.66510947113806396</v>
      </c>
      <c r="N36">
        <v>0.76433437679056704</v>
      </c>
      <c r="P36" t="s">
        <v>43</v>
      </c>
      <c r="Q36">
        <v>0.82917215993934301</v>
      </c>
      <c r="R36">
        <v>0.66608165875322001</v>
      </c>
      <c r="S36">
        <v>0.76271932562663902</v>
      </c>
      <c r="U36" t="s">
        <v>43</v>
      </c>
      <c r="V36">
        <v>0.82939511781790098</v>
      </c>
      <c r="W36">
        <v>0.665263762652894</v>
      </c>
      <c r="X36">
        <v>0.76566019073965497</v>
      </c>
      <c r="Z36" t="s">
        <v>43</v>
      </c>
      <c r="AA36">
        <v>0.82936807162086301</v>
      </c>
      <c r="AB36">
        <v>0.663952935638074</v>
      </c>
      <c r="AC36">
        <v>0.76632553245030099</v>
      </c>
      <c r="AE36" t="s">
        <v>43</v>
      </c>
      <c r="AF36">
        <v>0.82915804543556904</v>
      </c>
      <c r="AG36">
        <v>0.664990479553489</v>
      </c>
      <c r="AH36">
        <v>0.76334184696080398</v>
      </c>
      <c r="AJ36" t="s">
        <v>43</v>
      </c>
      <c r="AK36">
        <v>0.829589329159098</v>
      </c>
      <c r="AL36">
        <v>0.66628300543918195</v>
      </c>
      <c r="AM36">
        <v>0.76565764198043296</v>
      </c>
      <c r="AO36" t="s">
        <v>43</v>
      </c>
      <c r="AP36">
        <v>0.82878568887576798</v>
      </c>
      <c r="AQ36">
        <v>0.66499303522439401</v>
      </c>
      <c r="AR36">
        <v>0.76530899031021804</v>
      </c>
      <c r="AT36" t="s">
        <v>43</v>
      </c>
      <c r="AU36">
        <v>0.829408625297685</v>
      </c>
      <c r="AV36">
        <v>0.66625688369121105</v>
      </c>
      <c r="AW36">
        <v>0.76152241945227095</v>
      </c>
    </row>
    <row r="37" spans="1:49" x14ac:dyDescent="0.2">
      <c r="A37" t="s">
        <v>44</v>
      </c>
      <c r="B37">
        <v>10.662000000000001</v>
      </c>
      <c r="C37">
        <v>7.09</v>
      </c>
      <c r="D37">
        <v>6.76</v>
      </c>
      <c r="F37" t="s">
        <v>44</v>
      </c>
      <c r="G37">
        <v>10.282</v>
      </c>
      <c r="H37">
        <v>8.7959999999999994</v>
      </c>
      <c r="I37">
        <v>9.6669999999999998</v>
      </c>
      <c r="K37" t="s">
        <v>44</v>
      </c>
      <c r="L37">
        <v>9.1609999999999996</v>
      </c>
      <c r="M37">
        <v>7.3769999999999998</v>
      </c>
      <c r="N37">
        <v>7.008</v>
      </c>
      <c r="P37" t="s">
        <v>44</v>
      </c>
      <c r="Q37">
        <v>10.959</v>
      </c>
      <c r="R37">
        <v>7.96</v>
      </c>
      <c r="S37">
        <v>8.5269999999999992</v>
      </c>
      <c r="U37" t="s">
        <v>44</v>
      </c>
      <c r="V37">
        <v>9.65</v>
      </c>
      <c r="W37">
        <v>7.9550000000000001</v>
      </c>
      <c r="X37">
        <v>8.0619999999999994</v>
      </c>
      <c r="Z37" t="s">
        <v>44</v>
      </c>
      <c r="AA37">
        <v>10.555999999999999</v>
      </c>
      <c r="AB37">
        <v>9.7200000000000006</v>
      </c>
      <c r="AC37">
        <v>7.5389999999999997</v>
      </c>
      <c r="AE37" t="s">
        <v>44</v>
      </c>
      <c r="AF37">
        <v>11.987</v>
      </c>
      <c r="AG37">
        <v>9.0139999999999993</v>
      </c>
      <c r="AH37">
        <v>10.083</v>
      </c>
      <c r="AJ37" t="s">
        <v>44</v>
      </c>
      <c r="AK37">
        <v>12.612</v>
      </c>
      <c r="AL37">
        <v>10.029999999999999</v>
      </c>
      <c r="AM37">
        <v>10.74</v>
      </c>
      <c r="AO37" t="s">
        <v>44</v>
      </c>
      <c r="AP37">
        <v>11.941000000000001</v>
      </c>
      <c r="AQ37">
        <v>13.272</v>
      </c>
      <c r="AR37">
        <v>9.2469999999999999</v>
      </c>
      <c r="AT37" t="s">
        <v>44</v>
      </c>
      <c r="AU37">
        <v>14.76</v>
      </c>
      <c r="AV37">
        <v>10.169</v>
      </c>
      <c r="AW37">
        <v>15.553000000000001</v>
      </c>
    </row>
    <row r="38" spans="1:49" x14ac:dyDescent="0.2">
      <c r="A38" t="s">
        <v>0</v>
      </c>
      <c r="B38" t="s">
        <v>50</v>
      </c>
      <c r="C38" t="s">
        <v>50</v>
      </c>
      <c r="D38" t="s">
        <v>50</v>
      </c>
      <c r="F38" t="s">
        <v>0</v>
      </c>
      <c r="G38" t="s">
        <v>50</v>
      </c>
      <c r="H38" t="s">
        <v>50</v>
      </c>
      <c r="I38" t="s">
        <v>50</v>
      </c>
      <c r="K38" t="s">
        <v>0</v>
      </c>
      <c r="L38" t="s">
        <v>50</v>
      </c>
      <c r="M38" t="s">
        <v>50</v>
      </c>
      <c r="N38" t="s">
        <v>50</v>
      </c>
      <c r="P38" t="s">
        <v>0</v>
      </c>
      <c r="Q38" t="s">
        <v>50</v>
      </c>
      <c r="R38" t="s">
        <v>50</v>
      </c>
      <c r="S38" t="s">
        <v>50</v>
      </c>
      <c r="U38" t="s">
        <v>0</v>
      </c>
      <c r="V38" t="s">
        <v>50</v>
      </c>
      <c r="W38" t="s">
        <v>50</v>
      </c>
      <c r="X38" t="s">
        <v>50</v>
      </c>
      <c r="Z38" t="s">
        <v>0</v>
      </c>
      <c r="AA38" t="s">
        <v>50</v>
      </c>
      <c r="AB38" t="s">
        <v>50</v>
      </c>
      <c r="AC38" t="s">
        <v>50</v>
      </c>
      <c r="AE38" t="s">
        <v>0</v>
      </c>
      <c r="AF38" t="s">
        <v>50</v>
      </c>
      <c r="AG38" t="s">
        <v>50</v>
      </c>
      <c r="AH38" t="s">
        <v>50</v>
      </c>
      <c r="AJ38" t="s">
        <v>0</v>
      </c>
      <c r="AK38" t="s">
        <v>50</v>
      </c>
      <c r="AL38" t="s">
        <v>50</v>
      </c>
      <c r="AM38" t="s">
        <v>50</v>
      </c>
      <c r="AO38" t="s">
        <v>0</v>
      </c>
      <c r="AP38" t="s">
        <v>50</v>
      </c>
      <c r="AQ38" t="s">
        <v>50</v>
      </c>
      <c r="AR38" t="s">
        <v>50</v>
      </c>
      <c r="AT38" t="s">
        <v>0</v>
      </c>
      <c r="AU38" t="s">
        <v>50</v>
      </c>
      <c r="AV38" t="s">
        <v>50</v>
      </c>
      <c r="AW38" t="s">
        <v>50</v>
      </c>
    </row>
    <row r="39" spans="1:49" x14ac:dyDescent="0.2">
      <c r="A39" t="s">
        <v>2</v>
      </c>
      <c r="B39">
        <v>0.57699999999999996</v>
      </c>
      <c r="C39">
        <v>0.71499999999999997</v>
      </c>
      <c r="D39">
        <v>0.30399999999999999</v>
      </c>
      <c r="F39" t="s">
        <v>2</v>
      </c>
      <c r="G39">
        <v>0.57399999999999995</v>
      </c>
      <c r="H39">
        <v>0.72099999999999997</v>
      </c>
      <c r="I39">
        <v>0.30599999999999999</v>
      </c>
      <c r="K39" t="s">
        <v>2</v>
      </c>
      <c r="L39">
        <v>0.57599999999999996</v>
      </c>
      <c r="M39">
        <v>0.71899999999999997</v>
      </c>
      <c r="N39">
        <v>0.30299999999999999</v>
      </c>
      <c r="P39" t="s">
        <v>2</v>
      </c>
      <c r="Q39">
        <v>0.57399999999999995</v>
      </c>
      <c r="R39">
        <v>0.71499999999999997</v>
      </c>
      <c r="S39">
        <v>0.30499999999999999</v>
      </c>
      <c r="U39" t="s">
        <v>2</v>
      </c>
      <c r="V39">
        <v>0.57499999999999996</v>
      </c>
      <c r="W39">
        <v>0.71299999999999997</v>
      </c>
      <c r="X39">
        <v>0.30599999999999999</v>
      </c>
      <c r="Z39" t="s">
        <v>2</v>
      </c>
      <c r="AA39">
        <v>0.57699999999999996</v>
      </c>
      <c r="AB39">
        <v>0.71799999999999997</v>
      </c>
      <c r="AC39">
        <v>0.30499999999999999</v>
      </c>
      <c r="AE39" t="s">
        <v>2</v>
      </c>
      <c r="AF39">
        <v>0.57399999999999995</v>
      </c>
      <c r="AG39">
        <v>0.71299999999999997</v>
      </c>
      <c r="AH39">
        <v>0.30499999999999999</v>
      </c>
      <c r="AJ39" t="s">
        <v>2</v>
      </c>
      <c r="AK39">
        <v>0.57499999999999996</v>
      </c>
      <c r="AL39">
        <v>0.72</v>
      </c>
      <c r="AM39">
        <v>0.307</v>
      </c>
      <c r="AO39" t="s">
        <v>2</v>
      </c>
      <c r="AP39">
        <v>0.57699999999999996</v>
      </c>
      <c r="AQ39">
        <v>0.71299999999999997</v>
      </c>
      <c r="AR39">
        <v>0.30499999999999999</v>
      </c>
      <c r="AT39" t="s">
        <v>2</v>
      </c>
      <c r="AU39">
        <v>0.57399999999999995</v>
      </c>
      <c r="AV39">
        <v>0.71699999999999997</v>
      </c>
      <c r="AW39">
        <v>0.30299999999999999</v>
      </c>
    </row>
    <row r="40" spans="1:49" x14ac:dyDescent="0.2">
      <c r="A40" t="s">
        <v>3</v>
      </c>
      <c r="B40">
        <v>8.79999995231628E-2</v>
      </c>
      <c r="C40">
        <v>0.21799999475479101</v>
      </c>
      <c r="D40">
        <v>3.5000000149011598E-2</v>
      </c>
      <c r="F40" t="s">
        <v>3</v>
      </c>
      <c r="G40">
        <v>8.2999996840953799E-2</v>
      </c>
      <c r="H40">
        <v>0.24899999797344199</v>
      </c>
      <c r="I40">
        <v>2.5000000372528999E-2</v>
      </c>
      <c r="K40" t="s">
        <v>3</v>
      </c>
      <c r="L40">
        <v>8.1000000238418496E-2</v>
      </c>
      <c r="M40">
        <v>0.20499999821185999</v>
      </c>
      <c r="N40">
        <v>3.4000001847743898E-2</v>
      </c>
      <c r="P40" t="s">
        <v>3</v>
      </c>
      <c r="Q40">
        <v>8.3999998867511694E-2</v>
      </c>
      <c r="R40">
        <v>0.18500000238418501</v>
      </c>
      <c r="S40">
        <v>5.2999999374151202E-2</v>
      </c>
      <c r="U40" t="s">
        <v>3</v>
      </c>
      <c r="V40">
        <v>8.5000000894069602E-2</v>
      </c>
      <c r="W40">
        <v>0.187999993562698</v>
      </c>
      <c r="X40">
        <v>2.89999991655349E-2</v>
      </c>
      <c r="Z40" t="s">
        <v>3</v>
      </c>
      <c r="AA40">
        <v>8.2000002264976501E-2</v>
      </c>
      <c r="AB40">
        <v>0.25499999523162797</v>
      </c>
      <c r="AC40">
        <v>2.60000005364418E-2</v>
      </c>
      <c r="AE40" t="s">
        <v>3</v>
      </c>
      <c r="AF40">
        <v>8.2999996840953799E-2</v>
      </c>
      <c r="AG40">
        <v>0.18600000441074299</v>
      </c>
      <c r="AH40">
        <v>2.89999991655349E-2</v>
      </c>
      <c r="AJ40" t="s">
        <v>3</v>
      </c>
      <c r="AK40">
        <v>8.6000002920627594E-2</v>
      </c>
      <c r="AL40">
        <v>0.22300000488758001</v>
      </c>
      <c r="AM40">
        <v>5.49999997019767E-2</v>
      </c>
      <c r="AO40" t="s">
        <v>3</v>
      </c>
      <c r="AP40">
        <v>8.5000000894069602E-2</v>
      </c>
      <c r="AQ40">
        <v>0.19499999284744199</v>
      </c>
      <c r="AR40">
        <v>2.9999999329447701E-2</v>
      </c>
      <c r="AT40" t="s">
        <v>3</v>
      </c>
      <c r="AU40">
        <v>8.2000002264976501E-2</v>
      </c>
      <c r="AV40">
        <v>0.21899999678134899</v>
      </c>
      <c r="AW40">
        <v>2.30000000447034E-2</v>
      </c>
    </row>
    <row r="41" spans="1:49" x14ac:dyDescent="0.2">
      <c r="A41" t="s">
        <v>4</v>
      </c>
      <c r="B41">
        <v>0.48600000143051098</v>
      </c>
      <c r="C41">
        <v>1.3049999475479099</v>
      </c>
      <c r="D41">
        <v>0.20299999415874401</v>
      </c>
      <c r="F41" t="s">
        <v>4</v>
      </c>
      <c r="G41">
        <v>0.45300000905990601</v>
      </c>
      <c r="H41">
        <v>1.5110000371932899</v>
      </c>
      <c r="I41">
        <v>0.140000000596046</v>
      </c>
      <c r="K41" t="s">
        <v>4</v>
      </c>
      <c r="L41">
        <v>0.43999999761581399</v>
      </c>
      <c r="M41">
        <v>1.2200000286102199</v>
      </c>
      <c r="N41">
        <v>0.196999996900558</v>
      </c>
      <c r="P41" t="s">
        <v>4</v>
      </c>
      <c r="Q41">
        <v>0.45899999141693099</v>
      </c>
      <c r="R41">
        <v>1.08099997043609</v>
      </c>
      <c r="S41">
        <v>0.32800000905990601</v>
      </c>
      <c r="U41" t="s">
        <v>4</v>
      </c>
      <c r="V41">
        <v>0.46299999952316201</v>
      </c>
      <c r="W41">
        <v>1.1059999465942301</v>
      </c>
      <c r="X41">
        <v>0.167999997735023</v>
      </c>
      <c r="Z41" t="s">
        <v>4</v>
      </c>
      <c r="AA41">
        <v>0.44900000095367398</v>
      </c>
      <c r="AB41">
        <v>1.5549999475479099</v>
      </c>
      <c r="AC41">
        <v>0.143999993801116</v>
      </c>
      <c r="AE41" t="s">
        <v>4</v>
      </c>
      <c r="AF41">
        <v>0.451999992132186</v>
      </c>
      <c r="AG41">
        <v>1.0880000591278001</v>
      </c>
      <c r="AH41">
        <v>0.167999997735023</v>
      </c>
      <c r="AJ41" t="s">
        <v>4</v>
      </c>
      <c r="AK41">
        <v>0.470999985933303</v>
      </c>
      <c r="AL41">
        <v>1.3400000333786</v>
      </c>
      <c r="AM41">
        <v>0.34099999070167503</v>
      </c>
      <c r="AO41" t="s">
        <v>4</v>
      </c>
      <c r="AP41">
        <v>0.46700000762939398</v>
      </c>
      <c r="AQ41">
        <v>1.1490000486373899</v>
      </c>
      <c r="AR41">
        <v>0.17599999904632499</v>
      </c>
      <c r="AT41" t="s">
        <v>4</v>
      </c>
      <c r="AU41">
        <v>0.44699999690055803</v>
      </c>
      <c r="AV41">
        <v>1.3140000104904099</v>
      </c>
      <c r="AW41">
        <v>0.12899999320507</v>
      </c>
    </row>
    <row r="42" spans="1:49" x14ac:dyDescent="0.2">
      <c r="A42" t="s">
        <v>43</v>
      </c>
      <c r="B42">
        <v>8.5231267566217198E-2</v>
      </c>
      <c r="C42">
        <v>0.10718567765232501</v>
      </c>
      <c r="D42">
        <v>3.0515166465935099E-2</v>
      </c>
      <c r="F42" t="s">
        <v>43</v>
      </c>
      <c r="G42">
        <v>8.5230972427796897E-2</v>
      </c>
      <c r="H42">
        <v>0.107263057890383</v>
      </c>
      <c r="I42">
        <v>3.05155534320572E-2</v>
      </c>
      <c r="K42" t="s">
        <v>43</v>
      </c>
      <c r="L42">
        <v>8.5230972427796897E-2</v>
      </c>
      <c r="M42">
        <v>0.107211346852726</v>
      </c>
      <c r="N42">
        <v>3.0515166465935099E-2</v>
      </c>
      <c r="P42" t="s">
        <v>43</v>
      </c>
      <c r="Q42">
        <v>8.5230972427796897E-2</v>
      </c>
      <c r="R42">
        <v>0.10718489202930299</v>
      </c>
      <c r="S42">
        <v>3.0515964765188801E-2</v>
      </c>
      <c r="U42" t="s">
        <v>43</v>
      </c>
      <c r="V42">
        <v>8.5230972427796897E-2</v>
      </c>
      <c r="W42">
        <v>0.107122583041159</v>
      </c>
      <c r="X42">
        <v>3.0515166465935099E-2</v>
      </c>
      <c r="Z42" t="s">
        <v>43</v>
      </c>
      <c r="AA42">
        <v>8.5231267337179104E-2</v>
      </c>
      <c r="AB42">
        <v>0.107243758374721</v>
      </c>
      <c r="AC42">
        <v>3.0515166465935099E-2</v>
      </c>
      <c r="AE42" t="s">
        <v>43</v>
      </c>
      <c r="AF42">
        <v>8.5230972427796897E-2</v>
      </c>
      <c r="AG42">
        <v>0.107171355682096</v>
      </c>
      <c r="AH42">
        <v>3.0515166465935099E-2</v>
      </c>
      <c r="AJ42" t="s">
        <v>43</v>
      </c>
      <c r="AK42">
        <v>8.5230972427796897E-2</v>
      </c>
      <c r="AL42">
        <v>0.10723237792614</v>
      </c>
      <c r="AM42">
        <v>3.05155595904422E-2</v>
      </c>
      <c r="AO42" t="s">
        <v>43</v>
      </c>
      <c r="AP42">
        <v>8.5230972427796897E-2</v>
      </c>
      <c r="AQ42">
        <v>0.107225737893517</v>
      </c>
      <c r="AR42">
        <v>3.05155566382652E-2</v>
      </c>
      <c r="AT42" t="s">
        <v>43</v>
      </c>
      <c r="AU42">
        <v>8.5230972427796897E-2</v>
      </c>
      <c r="AV42">
        <v>0.107126539125774</v>
      </c>
      <c r="AW42">
        <v>3.0515166465935099E-2</v>
      </c>
    </row>
    <row r="43" spans="1:49" x14ac:dyDescent="0.2">
      <c r="A43" t="s">
        <v>44</v>
      </c>
      <c r="B43">
        <v>9.7289999999999992</v>
      </c>
      <c r="C43">
        <v>7.718</v>
      </c>
      <c r="D43">
        <v>7.2050000000000001</v>
      </c>
      <c r="F43" t="s">
        <v>44</v>
      </c>
      <c r="G43">
        <v>8.6760000000000002</v>
      </c>
      <c r="H43">
        <v>6.67</v>
      </c>
      <c r="I43">
        <v>6.4459999999999997</v>
      </c>
      <c r="K43" t="s">
        <v>44</v>
      </c>
      <c r="L43">
        <v>9.5020000000000007</v>
      </c>
      <c r="M43">
        <v>7.1950000000000003</v>
      </c>
      <c r="N43">
        <v>6.9619999999999997</v>
      </c>
      <c r="P43" t="s">
        <v>44</v>
      </c>
      <c r="Q43">
        <v>15.026999999999999</v>
      </c>
      <c r="R43">
        <v>8.6760000000000002</v>
      </c>
      <c r="S43">
        <v>7.2389999999999999</v>
      </c>
      <c r="U43" t="s">
        <v>44</v>
      </c>
      <c r="V43">
        <v>10.273999999999999</v>
      </c>
      <c r="W43">
        <v>10.446</v>
      </c>
      <c r="X43">
        <v>7.9180000000000001</v>
      </c>
      <c r="Z43" t="s">
        <v>44</v>
      </c>
      <c r="AA43">
        <v>18.968</v>
      </c>
      <c r="AB43">
        <v>8.0009999999999994</v>
      </c>
      <c r="AC43">
        <v>7.8259999999999996</v>
      </c>
      <c r="AE43" t="s">
        <v>44</v>
      </c>
      <c r="AF43">
        <v>11.065</v>
      </c>
      <c r="AG43">
        <v>8.3970000000000002</v>
      </c>
      <c r="AH43">
        <v>7.4950000000000001</v>
      </c>
      <c r="AJ43" t="s">
        <v>44</v>
      </c>
      <c r="AK43">
        <v>13.022</v>
      </c>
      <c r="AL43">
        <v>9.125</v>
      </c>
      <c r="AM43">
        <v>9.07</v>
      </c>
      <c r="AO43" t="s">
        <v>44</v>
      </c>
      <c r="AP43">
        <v>11.285</v>
      </c>
      <c r="AQ43">
        <v>9.9</v>
      </c>
      <c r="AR43">
        <v>8.26</v>
      </c>
      <c r="AT43" t="s">
        <v>44</v>
      </c>
      <c r="AU43">
        <v>13.651999999999999</v>
      </c>
      <c r="AV43">
        <v>12.722</v>
      </c>
      <c r="AW43">
        <v>11.583</v>
      </c>
    </row>
    <row r="44" spans="1:49" x14ac:dyDescent="0.2">
      <c r="A44" t="s">
        <v>0</v>
      </c>
      <c r="B44" t="s">
        <v>51</v>
      </c>
      <c r="C44" t="s">
        <v>51</v>
      </c>
      <c r="D44" t="s">
        <v>51</v>
      </c>
      <c r="F44" t="s">
        <v>0</v>
      </c>
      <c r="G44" t="s">
        <v>51</v>
      </c>
      <c r="H44" t="s">
        <v>51</v>
      </c>
      <c r="I44" t="s">
        <v>51</v>
      </c>
      <c r="K44" t="s">
        <v>0</v>
      </c>
      <c r="L44" t="s">
        <v>51</v>
      </c>
      <c r="M44" t="s">
        <v>51</v>
      </c>
      <c r="N44" t="s">
        <v>51</v>
      </c>
      <c r="P44" t="s">
        <v>0</v>
      </c>
      <c r="Q44" t="s">
        <v>51</v>
      </c>
      <c r="R44" t="s">
        <v>51</v>
      </c>
      <c r="S44" t="s">
        <v>51</v>
      </c>
      <c r="U44" t="s">
        <v>0</v>
      </c>
      <c r="V44" t="s">
        <v>51</v>
      </c>
      <c r="W44" t="s">
        <v>51</v>
      </c>
      <c r="X44" t="s">
        <v>51</v>
      </c>
      <c r="Z44" t="s">
        <v>0</v>
      </c>
      <c r="AA44" t="s">
        <v>51</v>
      </c>
      <c r="AB44" t="s">
        <v>51</v>
      </c>
      <c r="AC44" t="s">
        <v>51</v>
      </c>
      <c r="AE44" t="s">
        <v>0</v>
      </c>
      <c r="AF44" t="s">
        <v>51</v>
      </c>
      <c r="AG44" t="s">
        <v>51</v>
      </c>
      <c r="AH44" t="s">
        <v>51</v>
      </c>
      <c r="AJ44" t="s">
        <v>0</v>
      </c>
      <c r="AK44" t="s">
        <v>51</v>
      </c>
      <c r="AL44" t="s">
        <v>51</v>
      </c>
      <c r="AM44" t="s">
        <v>51</v>
      </c>
      <c r="AO44" t="s">
        <v>0</v>
      </c>
      <c r="AP44" t="s">
        <v>51</v>
      </c>
      <c r="AQ44" t="s">
        <v>51</v>
      </c>
      <c r="AR44" t="s">
        <v>51</v>
      </c>
      <c r="AT44" t="s">
        <v>0</v>
      </c>
      <c r="AU44" t="s">
        <v>51</v>
      </c>
      <c r="AV44" t="s">
        <v>51</v>
      </c>
      <c r="AW44" t="s">
        <v>51</v>
      </c>
    </row>
    <row r="45" spans="1:49" x14ac:dyDescent="0.2">
      <c r="A45" t="s">
        <v>2</v>
      </c>
      <c r="B45">
        <v>0.57399999999999995</v>
      </c>
      <c r="C45">
        <v>0.71599999999999997</v>
      </c>
      <c r="D45">
        <v>0.30499999999999999</v>
      </c>
      <c r="F45" t="s">
        <v>2</v>
      </c>
      <c r="G45">
        <v>0.57399999999999995</v>
      </c>
      <c r="H45">
        <v>0.71799999999999997</v>
      </c>
      <c r="I45">
        <v>0.30499999999999999</v>
      </c>
      <c r="K45" t="s">
        <v>2</v>
      </c>
      <c r="L45">
        <v>0.57699999999999996</v>
      </c>
      <c r="M45">
        <v>0.71799999999999997</v>
      </c>
      <c r="N45">
        <v>0.30599999999999999</v>
      </c>
      <c r="P45" t="s">
        <v>2</v>
      </c>
      <c r="Q45">
        <v>0.57299999999999995</v>
      </c>
      <c r="R45">
        <v>0.71799999999999997</v>
      </c>
      <c r="S45">
        <v>0.30499999999999999</v>
      </c>
      <c r="U45" t="s">
        <v>2</v>
      </c>
      <c r="V45">
        <v>0.57599999999999996</v>
      </c>
      <c r="W45">
        <v>0.71799999999999997</v>
      </c>
      <c r="X45">
        <v>0.30299999999999999</v>
      </c>
      <c r="Z45" t="s">
        <v>2</v>
      </c>
      <c r="AA45">
        <v>0.57499999999999996</v>
      </c>
      <c r="AB45">
        <v>0.72</v>
      </c>
      <c r="AC45">
        <v>0.30599999999999999</v>
      </c>
      <c r="AE45" t="s">
        <v>2</v>
      </c>
      <c r="AF45">
        <v>0.57499999999999996</v>
      </c>
      <c r="AG45">
        <v>0.71599999999999997</v>
      </c>
      <c r="AH45">
        <v>0.30499999999999999</v>
      </c>
      <c r="AJ45" t="s">
        <v>2</v>
      </c>
      <c r="AK45">
        <v>1.7350000000000001</v>
      </c>
      <c r="AL45">
        <v>0.71699999999999997</v>
      </c>
      <c r="AM45">
        <v>0.30399999999999999</v>
      </c>
      <c r="AO45" t="s">
        <v>2</v>
      </c>
      <c r="AP45">
        <v>0.57399999999999995</v>
      </c>
      <c r="AQ45">
        <v>0.71699999999999997</v>
      </c>
      <c r="AR45">
        <v>0.30199999999999999</v>
      </c>
      <c r="AT45" t="s">
        <v>2</v>
      </c>
      <c r="AU45">
        <v>0.57499999999999996</v>
      </c>
      <c r="AV45">
        <v>0.71599999999999997</v>
      </c>
      <c r="AW45">
        <v>0.30499999999999999</v>
      </c>
    </row>
    <row r="46" spans="1:49" x14ac:dyDescent="0.2">
      <c r="A46" t="s">
        <v>3</v>
      </c>
      <c r="B46">
        <v>8.6999997496604906E-2</v>
      </c>
      <c r="C46">
        <v>0.20499999821185999</v>
      </c>
      <c r="D46">
        <v>5.0000000745057997E-2</v>
      </c>
      <c r="F46" t="s">
        <v>3</v>
      </c>
      <c r="G46">
        <v>8.1000000238418496E-2</v>
      </c>
      <c r="H46">
        <v>0.15999999642372101</v>
      </c>
      <c r="I46">
        <v>4.3000001460313797E-2</v>
      </c>
      <c r="K46" t="s">
        <v>3</v>
      </c>
      <c r="L46">
        <v>8.5000000894069602E-2</v>
      </c>
      <c r="M46">
        <v>0.206000000238418</v>
      </c>
      <c r="N46">
        <v>5.4000001400709097E-2</v>
      </c>
      <c r="P46" t="s">
        <v>3</v>
      </c>
      <c r="Q46">
        <v>7.9999998211860601E-2</v>
      </c>
      <c r="R46">
        <v>0.20999999344348899</v>
      </c>
      <c r="S46">
        <v>2.60000005364418E-2</v>
      </c>
      <c r="U46" t="s">
        <v>3</v>
      </c>
      <c r="V46">
        <v>8.1000000238418496E-2</v>
      </c>
      <c r="W46">
        <v>0.19900000095367401</v>
      </c>
      <c r="X46">
        <v>4.5000001788139302E-2</v>
      </c>
      <c r="Z46" t="s">
        <v>3</v>
      </c>
      <c r="AA46">
        <v>9.2000000178813907E-2</v>
      </c>
      <c r="AB46">
        <v>0.20499999821185999</v>
      </c>
      <c r="AC46">
        <v>2.89999991655349E-2</v>
      </c>
      <c r="AE46" t="s">
        <v>3</v>
      </c>
      <c r="AF46">
        <v>8.1000000238418496E-2</v>
      </c>
      <c r="AG46">
        <v>0.172999992966651</v>
      </c>
      <c r="AH46">
        <v>2.9999999329447701E-2</v>
      </c>
      <c r="AJ46" t="s">
        <v>3</v>
      </c>
      <c r="AK46">
        <v>1.7220000028610201</v>
      </c>
      <c r="AL46">
        <v>0.182999998331069</v>
      </c>
      <c r="AM46">
        <v>2.89999991655349E-2</v>
      </c>
      <c r="AO46" t="s">
        <v>3</v>
      </c>
      <c r="AP46">
        <v>8.6999997496604906E-2</v>
      </c>
      <c r="AQ46">
        <v>0.224999994039535</v>
      </c>
      <c r="AR46">
        <v>3.2999999821186003E-2</v>
      </c>
      <c r="AT46" t="s">
        <v>3</v>
      </c>
      <c r="AU46">
        <v>8.3999998867511694E-2</v>
      </c>
      <c r="AV46">
        <v>0.20999999344348899</v>
      </c>
      <c r="AW46">
        <v>2.4000000208616201E-2</v>
      </c>
    </row>
    <row r="47" spans="1:49" x14ac:dyDescent="0.2">
      <c r="A47" t="s">
        <v>4</v>
      </c>
      <c r="B47">
        <v>0.47799998521804798</v>
      </c>
      <c r="C47">
        <v>1.21899998188018</v>
      </c>
      <c r="D47">
        <v>0.307000011205673</v>
      </c>
      <c r="F47" t="s">
        <v>4</v>
      </c>
      <c r="G47">
        <v>0.43700000643730103</v>
      </c>
      <c r="H47">
        <v>0.91699999570846502</v>
      </c>
      <c r="I47">
        <v>0.25699999928474399</v>
      </c>
      <c r="K47" t="s">
        <v>4</v>
      </c>
      <c r="L47">
        <v>0.46599999070167503</v>
      </c>
      <c r="M47">
        <v>1.22300004959106</v>
      </c>
      <c r="N47">
        <v>0.335999995470047</v>
      </c>
      <c r="P47" t="s">
        <v>4</v>
      </c>
      <c r="Q47">
        <v>0.43399998545646601</v>
      </c>
      <c r="R47">
        <v>1.2530000209808301</v>
      </c>
      <c r="S47">
        <v>0.143999993801116</v>
      </c>
      <c r="U47" t="s">
        <v>4</v>
      </c>
      <c r="V47">
        <v>0.44100001454353299</v>
      </c>
      <c r="W47">
        <v>1.17799997329711</v>
      </c>
      <c r="X47">
        <v>0.27500000596046398</v>
      </c>
      <c r="Z47" t="s">
        <v>4</v>
      </c>
      <c r="AA47">
        <v>0.51399999856948797</v>
      </c>
      <c r="AB47">
        <v>1.2150000333786</v>
      </c>
      <c r="AC47">
        <v>0.16699999570846499</v>
      </c>
      <c r="AE47" t="s">
        <v>4</v>
      </c>
      <c r="AF47">
        <v>0.43999999761581399</v>
      </c>
      <c r="AG47">
        <v>1.00499999523162</v>
      </c>
      <c r="AH47">
        <v>0.17399999499320901</v>
      </c>
      <c r="AJ47" t="s">
        <v>4</v>
      </c>
      <c r="AK47">
        <v>11.4160003662109</v>
      </c>
      <c r="AL47">
        <v>1.07099997997283</v>
      </c>
      <c r="AM47">
        <v>0.16500000655651001</v>
      </c>
      <c r="AO47" t="s">
        <v>4</v>
      </c>
      <c r="AP47">
        <v>0.47799998521804798</v>
      </c>
      <c r="AQ47">
        <v>1.3539999723434399</v>
      </c>
      <c r="AR47">
        <v>0.19200000166893</v>
      </c>
      <c r="AT47" t="s">
        <v>4</v>
      </c>
      <c r="AU47">
        <v>0.45899999141693099</v>
      </c>
      <c r="AV47">
        <v>1.25</v>
      </c>
      <c r="AW47">
        <v>0.13199999928474401</v>
      </c>
    </row>
    <row r="48" spans="1:49" x14ac:dyDescent="0.2">
      <c r="A48" t="s">
        <v>43</v>
      </c>
      <c r="B48">
        <v>8.5230972427796897E-2</v>
      </c>
      <c r="C48">
        <v>0.107192797250733</v>
      </c>
      <c r="D48">
        <v>3.0515574496783399E-2</v>
      </c>
      <c r="F48" t="s">
        <v>43</v>
      </c>
      <c r="G48">
        <v>8.5230972427796897E-2</v>
      </c>
      <c r="H48">
        <v>0.107191218010618</v>
      </c>
      <c r="I48">
        <v>3.0515166465935099E-2</v>
      </c>
      <c r="K48" t="s">
        <v>43</v>
      </c>
      <c r="L48">
        <v>8.5230972427796897E-2</v>
      </c>
      <c r="M48">
        <v>0.10716330754282299</v>
      </c>
      <c r="N48">
        <v>3.0515166465935099E-2</v>
      </c>
      <c r="P48" t="s">
        <v>43</v>
      </c>
      <c r="Q48">
        <v>8.5231319330335106E-2</v>
      </c>
      <c r="R48">
        <v>0.107047555463299</v>
      </c>
      <c r="S48">
        <v>3.0515166465935099E-2</v>
      </c>
      <c r="U48" t="s">
        <v>43</v>
      </c>
      <c r="V48">
        <v>8.5230972427796897E-2</v>
      </c>
      <c r="W48">
        <v>0.107232789730187</v>
      </c>
      <c r="X48">
        <v>3.0515166465935099E-2</v>
      </c>
      <c r="Z48" t="s">
        <v>43</v>
      </c>
      <c r="AA48">
        <v>8.5230972427796897E-2</v>
      </c>
      <c r="AB48">
        <v>0.10718372519745301</v>
      </c>
      <c r="AC48">
        <v>3.0515166465935099E-2</v>
      </c>
      <c r="AE48" t="s">
        <v>43</v>
      </c>
      <c r="AF48">
        <v>8.5230979251213299E-2</v>
      </c>
      <c r="AG48">
        <v>0.10719378774104001</v>
      </c>
      <c r="AH48">
        <v>3.0515166465935099E-2</v>
      </c>
      <c r="AJ48" t="s">
        <v>43</v>
      </c>
      <c r="AK48">
        <v>8.5230972427796897E-2</v>
      </c>
      <c r="AL48">
        <v>0.10718530533953299</v>
      </c>
      <c r="AM48">
        <v>3.0515581833393701E-2</v>
      </c>
      <c r="AO48" t="s">
        <v>43</v>
      </c>
      <c r="AP48">
        <v>8.5230972427796897E-2</v>
      </c>
      <c r="AQ48">
        <v>0.10715190438262601</v>
      </c>
      <c r="AR48">
        <v>3.0515166465935099E-2</v>
      </c>
      <c r="AT48" t="s">
        <v>43</v>
      </c>
      <c r="AU48">
        <v>8.5230972427796897E-2</v>
      </c>
      <c r="AV48">
        <v>0.10716765035527</v>
      </c>
      <c r="AW48">
        <v>3.0515166465935099E-2</v>
      </c>
    </row>
    <row r="49" spans="1:49" x14ac:dyDescent="0.2">
      <c r="A49" t="s">
        <v>44</v>
      </c>
      <c r="B49">
        <v>10.016999999999999</v>
      </c>
      <c r="C49">
        <v>7.141</v>
      </c>
      <c r="D49">
        <v>5.8940000000000001</v>
      </c>
      <c r="F49" t="s">
        <v>44</v>
      </c>
      <c r="G49">
        <v>8.8130000000000006</v>
      </c>
      <c r="H49">
        <v>6.3730000000000002</v>
      </c>
      <c r="I49">
        <v>6.4770000000000003</v>
      </c>
      <c r="K49" t="s">
        <v>44</v>
      </c>
      <c r="L49">
        <v>10.368</v>
      </c>
      <c r="M49">
        <v>7.298</v>
      </c>
      <c r="N49">
        <v>7.1369999999999996</v>
      </c>
      <c r="P49" t="s">
        <v>44</v>
      </c>
      <c r="Q49">
        <v>10.492000000000001</v>
      </c>
      <c r="R49">
        <v>9.9309999999999992</v>
      </c>
      <c r="S49">
        <v>6.4139999999999997</v>
      </c>
      <c r="U49" t="s">
        <v>44</v>
      </c>
      <c r="V49">
        <v>9.8030000000000008</v>
      </c>
      <c r="W49">
        <v>8.1120000000000001</v>
      </c>
      <c r="X49">
        <v>8.3179999999999996</v>
      </c>
      <c r="Z49" t="s">
        <v>44</v>
      </c>
      <c r="AA49">
        <v>12.757</v>
      </c>
      <c r="AB49">
        <v>7.3150000000000004</v>
      </c>
      <c r="AC49">
        <v>8.6579999999999995</v>
      </c>
      <c r="AE49" t="s">
        <v>44</v>
      </c>
      <c r="AF49">
        <v>11.24</v>
      </c>
      <c r="AG49">
        <v>8.7189999999999994</v>
      </c>
      <c r="AH49">
        <v>7.8170000000000002</v>
      </c>
      <c r="AJ49" t="s">
        <v>44</v>
      </c>
      <c r="AK49">
        <v>14.648999999999999</v>
      </c>
      <c r="AL49">
        <v>9.1460000000000008</v>
      </c>
      <c r="AM49">
        <v>10.547000000000001</v>
      </c>
      <c r="AO49" t="s">
        <v>44</v>
      </c>
      <c r="AP49">
        <v>9.8309999999999995</v>
      </c>
      <c r="AQ49">
        <v>13.925000000000001</v>
      </c>
      <c r="AR49">
        <v>9.8780000000000001</v>
      </c>
      <c r="AT49" t="s">
        <v>44</v>
      </c>
      <c r="AU49">
        <v>14.489000000000001</v>
      </c>
      <c r="AV49">
        <v>12.61</v>
      </c>
      <c r="AW49">
        <v>11.414999999999999</v>
      </c>
    </row>
    <row r="50" spans="1:49" x14ac:dyDescent="0.2">
      <c r="A50" t="s">
        <v>0</v>
      </c>
      <c r="B50" t="s">
        <v>52</v>
      </c>
      <c r="C50" t="s">
        <v>52</v>
      </c>
      <c r="D50" t="s">
        <v>52</v>
      </c>
      <c r="F50" t="s">
        <v>0</v>
      </c>
      <c r="G50" t="s">
        <v>52</v>
      </c>
      <c r="H50" t="s">
        <v>52</v>
      </c>
      <c r="I50" t="s">
        <v>52</v>
      </c>
      <c r="K50" t="s">
        <v>0</v>
      </c>
      <c r="L50" t="s">
        <v>52</v>
      </c>
      <c r="M50" t="s">
        <v>52</v>
      </c>
      <c r="N50" t="s">
        <v>52</v>
      </c>
      <c r="P50" t="s">
        <v>0</v>
      </c>
      <c r="Q50" t="s">
        <v>52</v>
      </c>
      <c r="R50" t="s">
        <v>52</v>
      </c>
      <c r="S50" t="s">
        <v>52</v>
      </c>
      <c r="U50" t="s">
        <v>0</v>
      </c>
      <c r="V50" t="s">
        <v>52</v>
      </c>
      <c r="W50" t="s">
        <v>52</v>
      </c>
      <c r="X50" t="s">
        <v>52</v>
      </c>
      <c r="Z50" t="s">
        <v>0</v>
      </c>
      <c r="AA50" t="s">
        <v>52</v>
      </c>
      <c r="AB50" t="s">
        <v>52</v>
      </c>
      <c r="AC50" t="s">
        <v>52</v>
      </c>
      <c r="AE50" t="s">
        <v>0</v>
      </c>
      <c r="AF50" t="s">
        <v>52</v>
      </c>
      <c r="AG50" t="s">
        <v>52</v>
      </c>
      <c r="AH50" t="s">
        <v>52</v>
      </c>
      <c r="AJ50" t="s">
        <v>0</v>
      </c>
      <c r="AK50" t="s">
        <v>52</v>
      </c>
      <c r="AL50" t="s">
        <v>52</v>
      </c>
      <c r="AM50" t="s">
        <v>52</v>
      </c>
      <c r="AO50" t="s">
        <v>0</v>
      </c>
      <c r="AP50" t="s">
        <v>52</v>
      </c>
      <c r="AQ50" t="s">
        <v>52</v>
      </c>
      <c r="AR50" t="s">
        <v>52</v>
      </c>
      <c r="AT50" t="s">
        <v>0</v>
      </c>
      <c r="AU50" t="s">
        <v>52</v>
      </c>
      <c r="AV50" t="s">
        <v>52</v>
      </c>
      <c r="AW50" t="s">
        <v>52</v>
      </c>
    </row>
    <row r="51" spans="1:49" x14ac:dyDescent="0.2">
      <c r="A51" t="s">
        <v>2</v>
      </c>
      <c r="B51">
        <v>0.57499999999999996</v>
      </c>
      <c r="C51">
        <v>0.71299999999999997</v>
      </c>
      <c r="D51">
        <v>0.30299999999999999</v>
      </c>
      <c r="F51" t="s">
        <v>2</v>
      </c>
      <c r="G51">
        <v>0.57099999999999995</v>
      </c>
      <c r="H51">
        <v>0.71899999999999997</v>
      </c>
      <c r="I51">
        <v>0.30599999999999999</v>
      </c>
      <c r="K51" t="s">
        <v>2</v>
      </c>
      <c r="L51">
        <v>0.57799999999999996</v>
      </c>
      <c r="M51">
        <v>0.71599999999999997</v>
      </c>
      <c r="N51">
        <v>0.30599999999999999</v>
      </c>
      <c r="P51" t="s">
        <v>2</v>
      </c>
      <c r="Q51">
        <v>0.57599999999999996</v>
      </c>
      <c r="R51">
        <v>0.71899999999999997</v>
      </c>
      <c r="S51">
        <v>0.307</v>
      </c>
      <c r="U51" t="s">
        <v>2</v>
      </c>
      <c r="V51">
        <v>0.57199999999999995</v>
      </c>
      <c r="W51">
        <v>0.71799999999999997</v>
      </c>
      <c r="X51">
        <v>0.30299999999999999</v>
      </c>
      <c r="Z51" t="s">
        <v>2</v>
      </c>
      <c r="AA51">
        <v>0.57499999999999996</v>
      </c>
      <c r="AB51">
        <v>0.71499999999999997</v>
      </c>
      <c r="AC51">
        <v>0.30499999999999999</v>
      </c>
      <c r="AE51" t="s">
        <v>2</v>
      </c>
      <c r="AF51">
        <v>0.57299999999999995</v>
      </c>
      <c r="AG51">
        <v>0.72099999999999997</v>
      </c>
      <c r="AH51">
        <v>0.307</v>
      </c>
      <c r="AJ51" t="s">
        <v>2</v>
      </c>
      <c r="AK51">
        <v>0.57299999999999995</v>
      </c>
      <c r="AL51">
        <v>0.71499999999999997</v>
      </c>
      <c r="AM51">
        <v>0.30499999999999999</v>
      </c>
      <c r="AO51" t="s">
        <v>2</v>
      </c>
      <c r="AP51">
        <v>0.83699999999999997</v>
      </c>
      <c r="AQ51">
        <v>0.71499999999999997</v>
      </c>
      <c r="AR51">
        <v>0.30499999999999999</v>
      </c>
      <c r="AT51" t="s">
        <v>2</v>
      </c>
      <c r="AU51">
        <v>0.57499999999999996</v>
      </c>
      <c r="AV51">
        <v>0.71599999999999997</v>
      </c>
      <c r="AW51">
        <v>0.30499999999999999</v>
      </c>
    </row>
    <row r="52" spans="1:49" x14ac:dyDescent="0.2">
      <c r="A52" t="s">
        <v>3</v>
      </c>
      <c r="B52">
        <v>8.1000000238418496E-2</v>
      </c>
      <c r="C52">
        <v>0.21400000154971999</v>
      </c>
      <c r="D52">
        <v>3.4000001847743898E-2</v>
      </c>
      <c r="F52" t="s">
        <v>3</v>
      </c>
      <c r="G52">
        <v>7.9999998211860601E-2</v>
      </c>
      <c r="H52">
        <v>0.193000003695487</v>
      </c>
      <c r="I52">
        <v>3.2999999821186003E-2</v>
      </c>
      <c r="K52" t="s">
        <v>3</v>
      </c>
      <c r="L52">
        <v>8.2999996840953799E-2</v>
      </c>
      <c r="M52">
        <v>0.202000007033348</v>
      </c>
      <c r="N52">
        <v>2.4000000208616201E-2</v>
      </c>
      <c r="P52" t="s">
        <v>3</v>
      </c>
      <c r="Q52">
        <v>8.2999996840953799E-2</v>
      </c>
      <c r="R52">
        <v>0.24699999392032601</v>
      </c>
      <c r="S52">
        <v>2.70000007003545E-2</v>
      </c>
      <c r="U52" t="s">
        <v>3</v>
      </c>
      <c r="V52">
        <v>7.9999998211860601E-2</v>
      </c>
      <c r="W52">
        <v>0.20100000500678999</v>
      </c>
      <c r="X52">
        <v>2.8000000864267301E-2</v>
      </c>
      <c r="Z52" t="s">
        <v>3</v>
      </c>
      <c r="AA52">
        <v>8.2999996840953799E-2</v>
      </c>
      <c r="AB52">
        <v>0.16699999570846499</v>
      </c>
      <c r="AC52">
        <v>2.5000000372528999E-2</v>
      </c>
      <c r="AE52" t="s">
        <v>3</v>
      </c>
      <c r="AF52">
        <v>8.2999996840953799E-2</v>
      </c>
      <c r="AG52">
        <v>0.22200000286102201</v>
      </c>
      <c r="AH52">
        <v>2.60000005364418E-2</v>
      </c>
      <c r="AJ52" t="s">
        <v>3</v>
      </c>
      <c r="AK52">
        <v>9.0000003576278603E-2</v>
      </c>
      <c r="AL52">
        <v>0.19499999284744199</v>
      </c>
      <c r="AM52">
        <v>2.30000000447034E-2</v>
      </c>
      <c r="AO52" t="s">
        <v>3</v>
      </c>
      <c r="AP52">
        <v>0.72000002861022905</v>
      </c>
      <c r="AQ52">
        <v>0.22200000286102201</v>
      </c>
      <c r="AR52">
        <v>2.89999991655349E-2</v>
      </c>
      <c r="AT52" t="s">
        <v>3</v>
      </c>
      <c r="AU52">
        <v>8.2000002264976501E-2</v>
      </c>
      <c r="AV52">
        <v>0.18099999427795399</v>
      </c>
      <c r="AW52">
        <v>2.19999998807907E-2</v>
      </c>
    </row>
    <row r="53" spans="1:49" x14ac:dyDescent="0.2">
      <c r="A53" t="s">
        <v>4</v>
      </c>
      <c r="B53">
        <v>0.44100001454353299</v>
      </c>
      <c r="C53">
        <v>1.28100001811981</v>
      </c>
      <c r="D53">
        <v>0.19599999487399999</v>
      </c>
      <c r="F53" t="s">
        <v>4</v>
      </c>
      <c r="G53">
        <v>0.42899999022483798</v>
      </c>
      <c r="H53">
        <v>1.13900005817413</v>
      </c>
      <c r="I53">
        <v>0.19200000166893</v>
      </c>
      <c r="K53" t="s">
        <v>4</v>
      </c>
      <c r="L53">
        <v>0.45100000500678999</v>
      </c>
      <c r="M53">
        <v>1.1950000524520801</v>
      </c>
      <c r="N53">
        <v>0.13199999928474401</v>
      </c>
      <c r="P53" t="s">
        <v>4</v>
      </c>
      <c r="Q53">
        <v>0.45300000905990601</v>
      </c>
      <c r="R53">
        <v>1.5</v>
      </c>
      <c r="S53">
        <v>0.15000000596046401</v>
      </c>
      <c r="U53" t="s">
        <v>4</v>
      </c>
      <c r="V53">
        <v>0.43099999427795399</v>
      </c>
      <c r="W53">
        <v>1.1900000572204501</v>
      </c>
      <c r="X53">
        <v>0.15600000321865001</v>
      </c>
      <c r="Z53" t="s">
        <v>4</v>
      </c>
      <c r="AA53">
        <v>0.45100000500678999</v>
      </c>
      <c r="AB53">
        <v>0.96299999952316195</v>
      </c>
      <c r="AC53">
        <v>0.140000000596046</v>
      </c>
      <c r="AE53" t="s">
        <v>4</v>
      </c>
      <c r="AF53">
        <v>0.45100000500678999</v>
      </c>
      <c r="AG53">
        <v>1.3289999961853001</v>
      </c>
      <c r="AH53">
        <v>0.14699999988078999</v>
      </c>
      <c r="AJ53" t="s">
        <v>4</v>
      </c>
      <c r="AK53">
        <v>0.50099998712539595</v>
      </c>
      <c r="AL53">
        <v>1.14800000190734</v>
      </c>
      <c r="AM53">
        <v>0.12700000405311501</v>
      </c>
      <c r="AO53" t="s">
        <v>4</v>
      </c>
      <c r="AP53">
        <v>4.71000003814697</v>
      </c>
      <c r="AQ53">
        <v>1.33500003814697</v>
      </c>
      <c r="AR53">
        <v>0.167999997735023</v>
      </c>
      <c r="AT53" t="s">
        <v>4</v>
      </c>
      <c r="AU53">
        <v>0.44499999284744202</v>
      </c>
      <c r="AV53">
        <v>1.0599999427795399</v>
      </c>
      <c r="AW53">
        <v>0.122000001370906</v>
      </c>
    </row>
    <row r="54" spans="1:49" x14ac:dyDescent="0.2">
      <c r="A54" t="s">
        <v>43</v>
      </c>
      <c r="B54">
        <v>8.5230972427796897E-2</v>
      </c>
      <c r="C54">
        <v>0.10713548714167399</v>
      </c>
      <c r="D54">
        <v>3.0516033404808501E-2</v>
      </c>
      <c r="F54" t="s">
        <v>43</v>
      </c>
      <c r="G54">
        <v>8.5231332735165699E-2</v>
      </c>
      <c r="H54">
        <v>0.10725134190152499</v>
      </c>
      <c r="I54">
        <v>3.0515166465935099E-2</v>
      </c>
      <c r="K54" t="s">
        <v>43</v>
      </c>
      <c r="L54">
        <v>8.5230972427796897E-2</v>
      </c>
      <c r="M54">
        <v>0.10723147846882999</v>
      </c>
      <c r="N54">
        <v>3.0515166465935099E-2</v>
      </c>
      <c r="P54" t="s">
        <v>43</v>
      </c>
      <c r="Q54">
        <v>8.5230972427796897E-2</v>
      </c>
      <c r="R54">
        <v>0.10722602239558</v>
      </c>
      <c r="S54">
        <v>3.0515166465935099E-2</v>
      </c>
      <c r="U54" t="s">
        <v>43</v>
      </c>
      <c r="V54">
        <v>8.52309762339135E-2</v>
      </c>
      <c r="W54">
        <v>0.10723322564655</v>
      </c>
      <c r="X54">
        <v>3.0515166465935099E-2</v>
      </c>
      <c r="Z54" t="s">
        <v>43</v>
      </c>
      <c r="AA54">
        <v>8.5230972427796897E-2</v>
      </c>
      <c r="AB54">
        <v>0.107168081322303</v>
      </c>
      <c r="AC54">
        <v>3.0515166465935099E-2</v>
      </c>
      <c r="AE54" t="s">
        <v>43</v>
      </c>
      <c r="AF54">
        <v>8.5230972427796897E-2</v>
      </c>
      <c r="AG54">
        <v>0.107195833872505</v>
      </c>
      <c r="AH54">
        <v>3.0515166465935099E-2</v>
      </c>
      <c r="AJ54" t="s">
        <v>43</v>
      </c>
      <c r="AK54">
        <v>8.5230972427796897E-2</v>
      </c>
      <c r="AL54">
        <v>0.107132316198626</v>
      </c>
      <c r="AM54">
        <v>3.0515166465935099E-2</v>
      </c>
      <c r="AO54" t="s">
        <v>43</v>
      </c>
      <c r="AP54">
        <v>8.5230972427796897E-2</v>
      </c>
      <c r="AQ54">
        <v>0.107241724119551</v>
      </c>
      <c r="AR54">
        <v>3.0515166465935099E-2</v>
      </c>
      <c r="AT54" t="s">
        <v>43</v>
      </c>
      <c r="AU54">
        <v>8.5230979172823601E-2</v>
      </c>
      <c r="AV54">
        <v>0.107189162091681</v>
      </c>
      <c r="AW54">
        <v>3.05155533459982E-2</v>
      </c>
    </row>
    <row r="55" spans="1:49" x14ac:dyDescent="0.2">
      <c r="A55" t="s">
        <v>44</v>
      </c>
      <c r="B55">
        <v>8.0690000000000008</v>
      </c>
      <c r="C55">
        <v>6.6630000000000003</v>
      </c>
      <c r="D55">
        <v>9.0359999999999996</v>
      </c>
      <c r="F55" t="s">
        <v>44</v>
      </c>
      <c r="G55">
        <v>9.9510000000000005</v>
      </c>
      <c r="H55">
        <v>6.4610000000000003</v>
      </c>
      <c r="I55">
        <v>6.508</v>
      </c>
      <c r="K55" t="s">
        <v>44</v>
      </c>
      <c r="L55">
        <v>9.9830000000000005</v>
      </c>
      <c r="M55">
        <v>7.7220000000000004</v>
      </c>
      <c r="N55">
        <v>6.5919999999999996</v>
      </c>
      <c r="P55" t="s">
        <v>44</v>
      </c>
      <c r="Q55">
        <v>10.907</v>
      </c>
      <c r="R55">
        <v>6.2690000000000001</v>
      </c>
      <c r="S55">
        <v>6.5730000000000004</v>
      </c>
      <c r="U55" t="s">
        <v>44</v>
      </c>
      <c r="V55">
        <v>9.3420000000000005</v>
      </c>
      <c r="W55">
        <v>7.77</v>
      </c>
      <c r="X55">
        <v>6.9320000000000004</v>
      </c>
      <c r="Z55" t="s">
        <v>44</v>
      </c>
      <c r="AA55">
        <v>10.983000000000001</v>
      </c>
      <c r="AB55">
        <v>7.7889999999999997</v>
      </c>
      <c r="AC55">
        <v>7.8650000000000002</v>
      </c>
      <c r="AE55" t="s">
        <v>44</v>
      </c>
      <c r="AF55">
        <v>10.387</v>
      </c>
      <c r="AG55">
        <v>9.76</v>
      </c>
      <c r="AH55">
        <v>7.4</v>
      </c>
      <c r="AJ55" t="s">
        <v>44</v>
      </c>
      <c r="AK55">
        <v>13.968</v>
      </c>
      <c r="AL55">
        <v>11.031000000000001</v>
      </c>
      <c r="AM55">
        <v>9.3179999999999996</v>
      </c>
      <c r="AO55" t="s">
        <v>44</v>
      </c>
      <c r="AP55">
        <v>13.047000000000001</v>
      </c>
      <c r="AQ55">
        <v>9.3810000000000002</v>
      </c>
      <c r="AR55">
        <v>8.9730000000000008</v>
      </c>
      <c r="AT55" t="s">
        <v>44</v>
      </c>
      <c r="AU55">
        <v>14.404999999999999</v>
      </c>
      <c r="AV55">
        <v>8.4809999999999999</v>
      </c>
      <c r="AW55">
        <v>13.211</v>
      </c>
    </row>
    <row r="56" spans="1:49" x14ac:dyDescent="0.2">
      <c r="A56" t="s">
        <v>0</v>
      </c>
      <c r="B56" t="s">
        <v>53</v>
      </c>
      <c r="C56" t="s">
        <v>53</v>
      </c>
      <c r="D56" t="s">
        <v>53</v>
      </c>
      <c r="F56" t="s">
        <v>0</v>
      </c>
      <c r="G56" t="s">
        <v>53</v>
      </c>
      <c r="H56" t="s">
        <v>53</v>
      </c>
      <c r="I56" t="s">
        <v>53</v>
      </c>
      <c r="K56" t="s">
        <v>0</v>
      </c>
      <c r="L56" t="s">
        <v>53</v>
      </c>
      <c r="M56" t="s">
        <v>53</v>
      </c>
      <c r="N56" t="s">
        <v>53</v>
      </c>
      <c r="P56" t="s">
        <v>0</v>
      </c>
      <c r="Q56" t="s">
        <v>53</v>
      </c>
      <c r="R56" t="s">
        <v>53</v>
      </c>
      <c r="S56" t="s">
        <v>53</v>
      </c>
      <c r="U56" t="s">
        <v>0</v>
      </c>
      <c r="V56" t="s">
        <v>53</v>
      </c>
      <c r="W56" t="s">
        <v>53</v>
      </c>
      <c r="X56" t="s">
        <v>53</v>
      </c>
      <c r="Z56" t="s">
        <v>0</v>
      </c>
      <c r="AA56" t="s">
        <v>53</v>
      </c>
      <c r="AB56" t="s">
        <v>53</v>
      </c>
      <c r="AC56" t="s">
        <v>53</v>
      </c>
      <c r="AE56" t="s">
        <v>0</v>
      </c>
      <c r="AF56" t="s">
        <v>53</v>
      </c>
      <c r="AG56" t="s">
        <v>53</v>
      </c>
      <c r="AH56" t="s">
        <v>53</v>
      </c>
      <c r="AJ56" t="s">
        <v>0</v>
      </c>
      <c r="AK56" t="s">
        <v>53</v>
      </c>
      <c r="AL56" t="s">
        <v>53</v>
      </c>
      <c r="AM56" t="s">
        <v>53</v>
      </c>
      <c r="AO56" t="s">
        <v>0</v>
      </c>
      <c r="AP56" t="s">
        <v>53</v>
      </c>
      <c r="AQ56" t="s">
        <v>53</v>
      </c>
      <c r="AR56" t="s">
        <v>53</v>
      </c>
      <c r="AT56" t="s">
        <v>0</v>
      </c>
      <c r="AU56" t="s">
        <v>53</v>
      </c>
      <c r="AV56" t="s">
        <v>53</v>
      </c>
      <c r="AW56" t="s">
        <v>53</v>
      </c>
    </row>
    <row r="57" spans="1:49" x14ac:dyDescent="0.2">
      <c r="A57" t="s">
        <v>2</v>
      </c>
      <c r="B57">
        <v>0.57499999999999996</v>
      </c>
      <c r="C57">
        <v>0.71599999999999997</v>
      </c>
      <c r="D57">
        <v>0.30299999999999999</v>
      </c>
      <c r="F57" t="s">
        <v>2</v>
      </c>
      <c r="G57">
        <v>0.57499999999999996</v>
      </c>
      <c r="H57">
        <v>0.71299999999999997</v>
      </c>
      <c r="I57">
        <v>0.30499999999999999</v>
      </c>
      <c r="K57" t="s">
        <v>2</v>
      </c>
      <c r="L57">
        <v>0.61</v>
      </c>
      <c r="M57">
        <v>0.71399999999999997</v>
      </c>
      <c r="N57">
        <v>0.30399999999999999</v>
      </c>
      <c r="P57" t="s">
        <v>2</v>
      </c>
      <c r="Q57">
        <v>0.57699999999999996</v>
      </c>
      <c r="R57">
        <v>0.71499999999999997</v>
      </c>
      <c r="S57">
        <v>0.30399999999999999</v>
      </c>
      <c r="U57" t="s">
        <v>2</v>
      </c>
      <c r="V57">
        <v>0.59199999999999997</v>
      </c>
      <c r="W57">
        <v>0.71299999999999997</v>
      </c>
      <c r="X57">
        <v>0.307</v>
      </c>
      <c r="Z57" t="s">
        <v>2</v>
      </c>
      <c r="AA57">
        <v>0.57699999999999996</v>
      </c>
      <c r="AB57">
        <v>0.71499999999999997</v>
      </c>
      <c r="AC57">
        <v>0.30299999999999999</v>
      </c>
      <c r="AE57" t="s">
        <v>2</v>
      </c>
      <c r="AF57">
        <v>0.57599999999999996</v>
      </c>
      <c r="AG57">
        <v>0.71299999999999997</v>
      </c>
      <c r="AH57">
        <v>0.30599999999999999</v>
      </c>
      <c r="AJ57" t="s">
        <v>2</v>
      </c>
      <c r="AK57">
        <v>0.57499999999999996</v>
      </c>
      <c r="AL57">
        <v>0.71599999999999997</v>
      </c>
      <c r="AM57">
        <v>0.30299999999999999</v>
      </c>
      <c r="AO57" t="s">
        <v>2</v>
      </c>
      <c r="AP57">
        <v>0.57799999999999996</v>
      </c>
      <c r="AQ57">
        <v>0.71899999999999997</v>
      </c>
      <c r="AR57">
        <v>0.30599999999999999</v>
      </c>
      <c r="AT57" t="s">
        <v>2</v>
      </c>
      <c r="AU57">
        <v>0.57399999999999995</v>
      </c>
      <c r="AV57">
        <v>0.71599999999999997</v>
      </c>
      <c r="AW57">
        <v>0.30299999999999999</v>
      </c>
    </row>
    <row r="58" spans="1:49" x14ac:dyDescent="0.2">
      <c r="A58" t="s">
        <v>3</v>
      </c>
      <c r="B58">
        <v>8.2999996840953799E-2</v>
      </c>
      <c r="C58">
        <v>0.17100000381469699</v>
      </c>
      <c r="D58">
        <v>4.3000001460313797E-2</v>
      </c>
      <c r="F58" t="s">
        <v>3</v>
      </c>
      <c r="G58">
        <v>8.6000002920627594E-2</v>
      </c>
      <c r="H58">
        <v>0.158999994397163</v>
      </c>
      <c r="I58">
        <v>2.5000000372528999E-2</v>
      </c>
      <c r="K58" t="s">
        <v>3</v>
      </c>
      <c r="L58">
        <v>0.32800000905990601</v>
      </c>
      <c r="M58">
        <v>0.153999999165534</v>
      </c>
      <c r="N58">
        <v>2.9999999329447701E-2</v>
      </c>
      <c r="P58" t="s">
        <v>3</v>
      </c>
      <c r="Q58">
        <v>8.2000002264976501E-2</v>
      </c>
      <c r="R58">
        <v>0.17399999499320901</v>
      </c>
      <c r="S58">
        <v>3.7999998778104699E-2</v>
      </c>
      <c r="U58" t="s">
        <v>3</v>
      </c>
      <c r="V58">
        <v>0.27099999785423201</v>
      </c>
      <c r="W58">
        <v>0.16599999368190699</v>
      </c>
      <c r="X58">
        <v>6.40000030398368E-2</v>
      </c>
      <c r="Z58" t="s">
        <v>3</v>
      </c>
      <c r="AA58">
        <v>8.5000000894069602E-2</v>
      </c>
      <c r="AB58">
        <v>0.21400000154971999</v>
      </c>
      <c r="AC58">
        <v>2.30000000447034E-2</v>
      </c>
      <c r="AE58" t="s">
        <v>3</v>
      </c>
      <c r="AF58">
        <v>8.2999996840953799E-2</v>
      </c>
      <c r="AG58">
        <v>0.19499999284744199</v>
      </c>
      <c r="AH58">
        <v>3.4000001847743898E-2</v>
      </c>
      <c r="AJ58" t="s">
        <v>3</v>
      </c>
      <c r="AK58">
        <v>8.2999996840953799E-2</v>
      </c>
      <c r="AL58">
        <v>0.187999993562698</v>
      </c>
      <c r="AM58">
        <v>3.4000001847743898E-2</v>
      </c>
      <c r="AO58" t="s">
        <v>3</v>
      </c>
      <c r="AP58">
        <v>8.3999998867511694E-2</v>
      </c>
      <c r="AQ58">
        <v>0.202000007033348</v>
      </c>
      <c r="AR58">
        <v>2.8000000864267301E-2</v>
      </c>
      <c r="AT58" t="s">
        <v>3</v>
      </c>
      <c r="AU58">
        <v>8.2999996840953799E-2</v>
      </c>
      <c r="AV58">
        <v>0.216000005602836</v>
      </c>
      <c r="AW58">
        <v>2.30000000447034E-2</v>
      </c>
    </row>
    <row r="59" spans="1:49" x14ac:dyDescent="0.2">
      <c r="A59" t="s">
        <v>4</v>
      </c>
      <c r="B59">
        <v>0.45100000500678999</v>
      </c>
      <c r="C59">
        <v>0.99299997091293302</v>
      </c>
      <c r="D59">
        <v>0.259999990463256</v>
      </c>
      <c r="F59" t="s">
        <v>4</v>
      </c>
      <c r="G59">
        <v>0.47200000286102201</v>
      </c>
      <c r="H59">
        <v>0.912999987602233</v>
      </c>
      <c r="I59">
        <v>0.138999998569488</v>
      </c>
      <c r="K59" t="s">
        <v>4</v>
      </c>
      <c r="L59">
        <v>2.0920000076293901</v>
      </c>
      <c r="M59">
        <v>0.87900000810623102</v>
      </c>
      <c r="N59">
        <v>0.17000000178813901</v>
      </c>
      <c r="P59" t="s">
        <v>4</v>
      </c>
      <c r="Q59">
        <v>0.44699999690055803</v>
      </c>
      <c r="R59">
        <v>1.0069999694824201</v>
      </c>
      <c r="S59">
        <v>0.22800000011920901</v>
      </c>
      <c r="U59" t="s">
        <v>4</v>
      </c>
      <c r="V59">
        <v>1.71000003814697</v>
      </c>
      <c r="W59">
        <v>0.95700001716613703</v>
      </c>
      <c r="X59">
        <v>0.40099999308586098</v>
      </c>
      <c r="Z59" t="s">
        <v>4</v>
      </c>
      <c r="AA59">
        <v>0.46500000357627802</v>
      </c>
      <c r="AB59">
        <v>1.2790000438690099</v>
      </c>
      <c r="AC59">
        <v>0.123000003397464</v>
      </c>
      <c r="AE59" t="s">
        <v>4</v>
      </c>
      <c r="AF59">
        <v>0.45100000500678999</v>
      </c>
      <c r="AG59">
        <v>1.14800000190734</v>
      </c>
      <c r="AH59">
        <v>0.19900000095367401</v>
      </c>
      <c r="AJ59" t="s">
        <v>4</v>
      </c>
      <c r="AK59">
        <v>0.45500001311302102</v>
      </c>
      <c r="AL59">
        <v>1.1039999723434399</v>
      </c>
      <c r="AM59">
        <v>0.20000000298023199</v>
      </c>
      <c r="AO59" t="s">
        <v>4</v>
      </c>
      <c r="AP59">
        <v>0.460999995470047</v>
      </c>
      <c r="AQ59">
        <v>1.19700002670288</v>
      </c>
      <c r="AR59">
        <v>0.15999999642372101</v>
      </c>
      <c r="AT59" t="s">
        <v>4</v>
      </c>
      <c r="AU59">
        <v>0.45300000905990601</v>
      </c>
      <c r="AV59">
        <v>1.29100000858306</v>
      </c>
      <c r="AW59">
        <v>0.123000003397464</v>
      </c>
    </row>
    <row r="60" spans="1:49" x14ac:dyDescent="0.2">
      <c r="A60" t="s">
        <v>43</v>
      </c>
      <c r="B60">
        <v>8.5230975973428102E-2</v>
      </c>
      <c r="C60">
        <v>0.10716173071412299</v>
      </c>
      <c r="D60">
        <v>3.0515166465935099E-2</v>
      </c>
      <c r="F60" t="s">
        <v>43</v>
      </c>
      <c r="G60">
        <v>8.5230972427796897E-2</v>
      </c>
      <c r="H60">
        <v>0.10721154025094699</v>
      </c>
      <c r="I60">
        <v>3.0515558270343801E-2</v>
      </c>
      <c r="K60" t="s">
        <v>43</v>
      </c>
      <c r="L60">
        <v>8.5230972427796897E-2</v>
      </c>
      <c r="M60">
        <v>0.10721645976454</v>
      </c>
      <c r="N60">
        <v>3.0515166465935099E-2</v>
      </c>
      <c r="P60" t="s">
        <v>43</v>
      </c>
      <c r="Q60">
        <v>8.5231614851059401E-2</v>
      </c>
      <c r="R60">
        <v>0.107144846881627</v>
      </c>
      <c r="S60">
        <v>3.0515166465935099E-2</v>
      </c>
      <c r="U60" t="s">
        <v>43</v>
      </c>
      <c r="V60">
        <v>8.52313239349448E-2</v>
      </c>
      <c r="W60">
        <v>0.107217818638821</v>
      </c>
      <c r="X60">
        <v>3.0515566705044898E-2</v>
      </c>
      <c r="Z60" t="s">
        <v>43</v>
      </c>
      <c r="AA60">
        <v>8.5230978921058603E-2</v>
      </c>
      <c r="AB60">
        <v>0.107260679680826</v>
      </c>
      <c r="AC60">
        <v>3.0515166465935099E-2</v>
      </c>
      <c r="AE60" t="s">
        <v>43</v>
      </c>
      <c r="AF60">
        <v>8.5230972427796897E-2</v>
      </c>
      <c r="AG60">
        <v>0.1071718290993</v>
      </c>
      <c r="AH60">
        <v>3.0515166465935099E-2</v>
      </c>
      <c r="AJ60" t="s">
        <v>43</v>
      </c>
      <c r="AK60">
        <v>8.5231637108354505E-2</v>
      </c>
      <c r="AL60">
        <v>0.10724282411038701</v>
      </c>
      <c r="AM60">
        <v>3.0515166465935099E-2</v>
      </c>
      <c r="AO60" t="s">
        <v>43</v>
      </c>
      <c r="AP60">
        <v>8.5231260962359501E-2</v>
      </c>
      <c r="AQ60">
        <v>0.10715328888315501</v>
      </c>
      <c r="AR60">
        <v>3.0515166465935099E-2</v>
      </c>
      <c r="AT60" t="s">
        <v>43</v>
      </c>
      <c r="AU60">
        <v>8.5230972427796897E-2</v>
      </c>
      <c r="AV60">
        <v>0.10716184282815799</v>
      </c>
      <c r="AW60">
        <v>3.0515166465935099E-2</v>
      </c>
    </row>
    <row r="61" spans="1:49" x14ac:dyDescent="0.2">
      <c r="A61" t="s">
        <v>44</v>
      </c>
      <c r="B61">
        <v>10.465999999999999</v>
      </c>
      <c r="C61">
        <v>8.1329999999999991</v>
      </c>
      <c r="D61">
        <v>6.5149999999999997</v>
      </c>
      <c r="F61" t="s">
        <v>44</v>
      </c>
      <c r="G61">
        <v>8.8810000000000002</v>
      </c>
      <c r="H61">
        <v>7.25</v>
      </c>
      <c r="I61">
        <v>7.2939999999999996</v>
      </c>
      <c r="K61" t="s">
        <v>44</v>
      </c>
      <c r="L61">
        <v>10.833</v>
      </c>
      <c r="M61">
        <v>6.5860000000000003</v>
      </c>
      <c r="N61">
        <v>5.8310000000000004</v>
      </c>
      <c r="P61" t="s">
        <v>44</v>
      </c>
      <c r="Q61">
        <v>9.5359999999999996</v>
      </c>
      <c r="R61">
        <v>6.5259999999999998</v>
      </c>
      <c r="S61">
        <v>7.6680000000000001</v>
      </c>
      <c r="U61" t="s">
        <v>44</v>
      </c>
      <c r="V61">
        <v>11.077</v>
      </c>
      <c r="W61">
        <v>6.6420000000000003</v>
      </c>
      <c r="X61">
        <v>7.5279999999999996</v>
      </c>
      <c r="Z61" t="s">
        <v>44</v>
      </c>
      <c r="AA61">
        <v>10.16</v>
      </c>
      <c r="AB61">
        <v>7.1920000000000002</v>
      </c>
      <c r="AC61">
        <v>7.0449999999999999</v>
      </c>
      <c r="AE61" t="s">
        <v>44</v>
      </c>
      <c r="AF61">
        <v>12.569000000000001</v>
      </c>
      <c r="AG61">
        <v>19.343</v>
      </c>
      <c r="AH61">
        <v>7.7779999999999996</v>
      </c>
      <c r="AJ61" t="s">
        <v>44</v>
      </c>
      <c r="AK61">
        <v>11.89</v>
      </c>
      <c r="AL61">
        <v>7.9210000000000003</v>
      </c>
      <c r="AM61">
        <v>11.113</v>
      </c>
      <c r="AO61" t="s">
        <v>44</v>
      </c>
      <c r="AP61">
        <v>11.247</v>
      </c>
      <c r="AQ61">
        <v>10.391</v>
      </c>
      <c r="AR61">
        <v>7.673</v>
      </c>
      <c r="AT61" t="s">
        <v>44</v>
      </c>
      <c r="AU61">
        <v>13.544</v>
      </c>
      <c r="AV61">
        <v>11.401</v>
      </c>
      <c r="AW61">
        <v>13.468</v>
      </c>
    </row>
    <row r="62" spans="1:49" x14ac:dyDescent="0.2">
      <c r="A62" t="s">
        <v>0</v>
      </c>
      <c r="B62" t="s">
        <v>54</v>
      </c>
      <c r="C62" t="s">
        <v>54</v>
      </c>
      <c r="D62" t="s">
        <v>54</v>
      </c>
      <c r="F62" t="s">
        <v>0</v>
      </c>
      <c r="G62" t="s">
        <v>54</v>
      </c>
      <c r="H62" t="s">
        <v>54</v>
      </c>
      <c r="I62" t="s">
        <v>54</v>
      </c>
      <c r="K62" t="s">
        <v>0</v>
      </c>
      <c r="L62" t="s">
        <v>54</v>
      </c>
      <c r="M62" t="s">
        <v>54</v>
      </c>
      <c r="N62" t="s">
        <v>54</v>
      </c>
      <c r="P62" t="s">
        <v>0</v>
      </c>
      <c r="Q62" t="s">
        <v>54</v>
      </c>
      <c r="R62" t="s">
        <v>54</v>
      </c>
      <c r="S62" t="s">
        <v>54</v>
      </c>
      <c r="U62" t="s">
        <v>0</v>
      </c>
      <c r="V62" t="s">
        <v>54</v>
      </c>
      <c r="W62" t="s">
        <v>54</v>
      </c>
      <c r="X62" t="s">
        <v>54</v>
      </c>
      <c r="Z62" t="s">
        <v>0</v>
      </c>
      <c r="AA62" t="s">
        <v>54</v>
      </c>
      <c r="AB62" t="s">
        <v>54</v>
      </c>
      <c r="AC62" t="s">
        <v>54</v>
      </c>
      <c r="AE62" t="s">
        <v>0</v>
      </c>
      <c r="AF62" t="s">
        <v>54</v>
      </c>
      <c r="AG62" t="s">
        <v>54</v>
      </c>
      <c r="AH62" t="s">
        <v>54</v>
      </c>
      <c r="AJ62" t="s">
        <v>0</v>
      </c>
      <c r="AK62" t="s">
        <v>54</v>
      </c>
      <c r="AL62" t="s">
        <v>54</v>
      </c>
      <c r="AM62" t="s">
        <v>54</v>
      </c>
      <c r="AO62" t="s">
        <v>0</v>
      </c>
      <c r="AP62" t="s">
        <v>54</v>
      </c>
      <c r="AQ62" t="s">
        <v>54</v>
      </c>
      <c r="AR62" t="s">
        <v>54</v>
      </c>
      <c r="AT62" t="s">
        <v>0</v>
      </c>
      <c r="AU62" t="s">
        <v>54</v>
      </c>
      <c r="AV62" t="s">
        <v>54</v>
      </c>
      <c r="AW62" t="s">
        <v>54</v>
      </c>
    </row>
    <row r="63" spans="1:49" x14ac:dyDescent="0.2">
      <c r="A63" t="s">
        <v>2</v>
      </c>
      <c r="B63">
        <v>0.56200000000000006</v>
      </c>
      <c r="C63">
        <v>1.6830000000000001</v>
      </c>
      <c r="D63">
        <v>2.6360000000000001</v>
      </c>
      <c r="F63" t="s">
        <v>2</v>
      </c>
      <c r="G63">
        <v>0.56200000000000006</v>
      </c>
      <c r="H63">
        <v>1.6950000000000001</v>
      </c>
      <c r="I63">
        <v>2.625</v>
      </c>
      <c r="K63" t="s">
        <v>2</v>
      </c>
      <c r="L63">
        <v>0.56399999999999995</v>
      </c>
      <c r="M63">
        <v>1.6919999999999999</v>
      </c>
      <c r="N63">
        <v>2.621</v>
      </c>
      <c r="P63" t="s">
        <v>2</v>
      </c>
      <c r="Q63">
        <v>0.56399999999999995</v>
      </c>
      <c r="R63">
        <v>1.6910000000000001</v>
      </c>
      <c r="S63">
        <v>2.6360000000000001</v>
      </c>
      <c r="U63" t="s">
        <v>2</v>
      </c>
      <c r="V63">
        <v>0.57199999999999995</v>
      </c>
      <c r="W63">
        <v>1.694</v>
      </c>
      <c r="X63">
        <v>2.6259999999999999</v>
      </c>
      <c r="Z63" t="s">
        <v>2</v>
      </c>
      <c r="AA63">
        <v>0.56399999999999995</v>
      </c>
      <c r="AB63">
        <v>1.694</v>
      </c>
      <c r="AC63">
        <v>2.6379999999999999</v>
      </c>
      <c r="AE63" t="s">
        <v>2</v>
      </c>
      <c r="AF63">
        <v>0.56499999999999995</v>
      </c>
      <c r="AG63">
        <v>1.698</v>
      </c>
      <c r="AH63">
        <v>2.625</v>
      </c>
      <c r="AJ63" t="s">
        <v>2</v>
      </c>
      <c r="AK63">
        <v>0.56200000000000006</v>
      </c>
      <c r="AL63">
        <v>1.6870000000000001</v>
      </c>
      <c r="AM63">
        <v>2.6389999999999998</v>
      </c>
      <c r="AO63" t="s">
        <v>2</v>
      </c>
      <c r="AP63">
        <v>0.56499999999999995</v>
      </c>
      <c r="AQ63">
        <v>1.6910000000000001</v>
      </c>
      <c r="AR63">
        <v>2.62</v>
      </c>
      <c r="AT63" t="s">
        <v>2</v>
      </c>
      <c r="AU63">
        <v>0.56299999999999994</v>
      </c>
      <c r="AV63">
        <v>1.6930000000000001</v>
      </c>
      <c r="AW63">
        <v>2.6269999999999998</v>
      </c>
    </row>
    <row r="64" spans="1:49" x14ac:dyDescent="0.2">
      <c r="A64" t="s">
        <v>3</v>
      </c>
      <c r="B64">
        <v>9.0000003576278603E-2</v>
      </c>
      <c r="C64">
        <v>0.152999997138977</v>
      </c>
      <c r="D64">
        <v>0.395000010728836</v>
      </c>
      <c r="F64" t="s">
        <v>3</v>
      </c>
      <c r="G64">
        <v>7.4000000953674303E-2</v>
      </c>
      <c r="H64">
        <v>0.15700000524520799</v>
      </c>
      <c r="I64">
        <v>0.39800000190734802</v>
      </c>
      <c r="K64" t="s">
        <v>3</v>
      </c>
      <c r="L64">
        <v>0.103000000119209</v>
      </c>
      <c r="M64">
        <v>0.164000004529953</v>
      </c>
      <c r="N64">
        <v>0.41699999570846502</v>
      </c>
      <c r="P64" t="s">
        <v>3</v>
      </c>
      <c r="Q64">
        <v>9.8999999463558197E-2</v>
      </c>
      <c r="R64">
        <v>0.16200000047683699</v>
      </c>
      <c r="S64">
        <v>0.39199998974800099</v>
      </c>
      <c r="U64" t="s">
        <v>3</v>
      </c>
      <c r="V64">
        <v>0.178000003099441</v>
      </c>
      <c r="W64">
        <v>0.16699999570846499</v>
      </c>
      <c r="X64">
        <v>0.39199998974800099</v>
      </c>
      <c r="Z64" t="s">
        <v>3</v>
      </c>
      <c r="AA64">
        <v>8.6999997496604906E-2</v>
      </c>
      <c r="AB64">
        <v>0.14599999785423201</v>
      </c>
      <c r="AC64">
        <v>0.412999987602233</v>
      </c>
      <c r="AE64" t="s">
        <v>3</v>
      </c>
      <c r="AF64">
        <v>0.10199999809265101</v>
      </c>
      <c r="AG64">
        <v>0.158999994397163</v>
      </c>
      <c r="AH64">
        <v>0.39800000190734802</v>
      </c>
      <c r="AJ64" t="s">
        <v>3</v>
      </c>
      <c r="AK64">
        <v>0.103000000119209</v>
      </c>
      <c r="AL64">
        <v>0.163000002503395</v>
      </c>
      <c r="AM64">
        <v>0.39700001478195102</v>
      </c>
      <c r="AO64" t="s">
        <v>3</v>
      </c>
      <c r="AP64">
        <v>0.10700000077485999</v>
      </c>
      <c r="AQ64">
        <v>0.168999999761581</v>
      </c>
      <c r="AR64">
        <v>0.38699999451637201</v>
      </c>
      <c r="AT64" t="s">
        <v>3</v>
      </c>
      <c r="AU64">
        <v>0.103000000119209</v>
      </c>
      <c r="AV64">
        <v>0.152999997138977</v>
      </c>
      <c r="AW64">
        <v>0.37900000810623102</v>
      </c>
    </row>
    <row r="65" spans="1:49" x14ac:dyDescent="0.2">
      <c r="A65" t="s">
        <v>4</v>
      </c>
      <c r="B65">
        <v>4.9999998882412902E-3</v>
      </c>
      <c r="C65">
        <v>8.0000003799796104E-3</v>
      </c>
      <c r="D65">
        <v>2.19999998807907E-2</v>
      </c>
      <c r="F65" t="s">
        <v>4</v>
      </c>
      <c r="G65">
        <v>4.0000001899898E-3</v>
      </c>
      <c r="H65">
        <v>8.9999996125698003E-3</v>
      </c>
      <c r="I65">
        <v>2.19999998807907E-2</v>
      </c>
      <c r="K65" t="s">
        <v>4</v>
      </c>
      <c r="L65">
        <v>6.0000000521540598E-3</v>
      </c>
      <c r="M65">
        <v>8.9999996125698003E-3</v>
      </c>
      <c r="N65">
        <v>2.30000000447034E-2</v>
      </c>
      <c r="P65" t="s">
        <v>4</v>
      </c>
      <c r="Q65">
        <v>6.0000000521540598E-3</v>
      </c>
      <c r="R65">
        <v>8.9999996125698003E-3</v>
      </c>
      <c r="S65">
        <v>2.19999998807907E-2</v>
      </c>
      <c r="U65" t="s">
        <v>4</v>
      </c>
      <c r="V65">
        <v>9.9999997764825804E-3</v>
      </c>
      <c r="W65">
        <v>8.9999996125698003E-3</v>
      </c>
      <c r="X65">
        <v>2.19999998807907E-2</v>
      </c>
      <c r="Z65" t="s">
        <v>4</v>
      </c>
      <c r="AA65">
        <v>4.9999998882412902E-3</v>
      </c>
      <c r="AB65">
        <v>8.0000003799796104E-3</v>
      </c>
      <c r="AC65">
        <v>2.30000000447034E-2</v>
      </c>
      <c r="AE65" t="s">
        <v>4</v>
      </c>
      <c r="AF65">
        <v>6.0000000521540598E-3</v>
      </c>
      <c r="AG65">
        <v>8.9999996125698003E-3</v>
      </c>
      <c r="AH65">
        <v>2.19999998807907E-2</v>
      </c>
      <c r="AJ65" t="s">
        <v>4</v>
      </c>
      <c r="AK65">
        <v>6.0000000521540598E-3</v>
      </c>
      <c r="AL65">
        <v>8.9999996125698003E-3</v>
      </c>
      <c r="AM65">
        <v>2.19999998807907E-2</v>
      </c>
      <c r="AO65" t="s">
        <v>4</v>
      </c>
      <c r="AP65">
        <v>6.0000000521540598E-3</v>
      </c>
      <c r="AQ65">
        <v>8.9999996125698003E-3</v>
      </c>
      <c r="AR65">
        <v>2.0999999716877899E-2</v>
      </c>
      <c r="AT65" t="s">
        <v>4</v>
      </c>
      <c r="AU65">
        <v>6.0000000521540598E-3</v>
      </c>
      <c r="AV65">
        <v>8.0000003799796104E-3</v>
      </c>
      <c r="AW65">
        <v>2.0999999716877899E-2</v>
      </c>
    </row>
    <row r="66" spans="1:49" x14ac:dyDescent="0.2">
      <c r="A66" t="s">
        <v>43</v>
      </c>
      <c r="B66">
        <v>5.2691051185959001E-2</v>
      </c>
      <c r="C66">
        <v>7.4460321197974702E-2</v>
      </c>
      <c r="D66">
        <v>0.15929011775567101</v>
      </c>
      <c r="F66" t="s">
        <v>43</v>
      </c>
      <c r="G66">
        <v>5.25012454269402E-2</v>
      </c>
      <c r="H66">
        <v>8.1888973421042704E-2</v>
      </c>
      <c r="I66">
        <v>0.15503059048310899</v>
      </c>
      <c r="K66" t="s">
        <v>43</v>
      </c>
      <c r="L66">
        <v>5.2751865080103398E-2</v>
      </c>
      <c r="M66">
        <v>7.8977292397473794E-2</v>
      </c>
      <c r="N66">
        <v>0.152643349516218</v>
      </c>
      <c r="P66" t="s">
        <v>43</v>
      </c>
      <c r="Q66">
        <v>5.2310598443390401E-2</v>
      </c>
      <c r="R66">
        <v>7.8312843937841894E-2</v>
      </c>
      <c r="S66">
        <v>0.163216335983599</v>
      </c>
      <c r="U66" t="s">
        <v>43</v>
      </c>
      <c r="V66">
        <v>5.2693217065716801E-2</v>
      </c>
      <c r="W66">
        <v>8.0694087737903097E-2</v>
      </c>
      <c r="X66">
        <v>0.155264037242624</v>
      </c>
      <c r="Z66" t="s">
        <v>43</v>
      </c>
      <c r="AA66">
        <v>5.2846901646129797E-2</v>
      </c>
      <c r="AB66">
        <v>7.9736120742309805E-2</v>
      </c>
      <c r="AC66">
        <v>0.161918663830455</v>
      </c>
      <c r="AE66" t="s">
        <v>43</v>
      </c>
      <c r="AF66">
        <v>5.2538644094116002E-2</v>
      </c>
      <c r="AG66">
        <v>8.2530271446160305E-2</v>
      </c>
      <c r="AH66">
        <v>0.15473588070581101</v>
      </c>
      <c r="AJ66" t="s">
        <v>43</v>
      </c>
      <c r="AK66">
        <v>5.2712506515570197E-2</v>
      </c>
      <c r="AL66">
        <v>7.4641221016285703E-2</v>
      </c>
      <c r="AM66">
        <v>0.16256868362965199</v>
      </c>
      <c r="AO66" t="s">
        <v>43</v>
      </c>
      <c r="AP66">
        <v>5.2674922612010899E-2</v>
      </c>
      <c r="AQ66">
        <v>7.7928967303901794E-2</v>
      </c>
      <c r="AR66">
        <v>0.148282731276484</v>
      </c>
      <c r="AT66" t="s">
        <v>43</v>
      </c>
      <c r="AU66">
        <v>5.26140335956196E-2</v>
      </c>
      <c r="AV66">
        <v>8.0671721035556004E-2</v>
      </c>
      <c r="AW66">
        <v>0.15525316036624101</v>
      </c>
    </row>
    <row r="67" spans="1:49" x14ac:dyDescent="0.2">
      <c r="A67" t="s">
        <v>44</v>
      </c>
      <c r="B67">
        <v>8.64</v>
      </c>
      <c r="C67">
        <v>6.4930000000000003</v>
      </c>
      <c r="D67">
        <v>7.335</v>
      </c>
      <c r="F67" t="s">
        <v>44</v>
      </c>
      <c r="G67">
        <v>10.775</v>
      </c>
      <c r="H67">
        <v>7.3360000000000003</v>
      </c>
      <c r="I67">
        <v>9.2729999999999997</v>
      </c>
      <c r="K67" t="s">
        <v>44</v>
      </c>
      <c r="L67">
        <v>9.4390000000000001</v>
      </c>
      <c r="M67">
        <v>7.2160000000000002</v>
      </c>
      <c r="N67">
        <v>10.502000000000001</v>
      </c>
      <c r="P67" t="s">
        <v>44</v>
      </c>
      <c r="Q67">
        <v>10.438000000000001</v>
      </c>
      <c r="R67">
        <v>7.7809999999999997</v>
      </c>
      <c r="S67">
        <v>7.7119999999999997</v>
      </c>
      <c r="U67" t="s">
        <v>44</v>
      </c>
      <c r="V67">
        <v>11.077999999999999</v>
      </c>
      <c r="W67">
        <v>7.9770000000000003</v>
      </c>
      <c r="X67">
        <v>7.4630000000000001</v>
      </c>
      <c r="Z67" t="s">
        <v>44</v>
      </c>
      <c r="AA67">
        <v>11.414</v>
      </c>
      <c r="AB67">
        <v>18.244</v>
      </c>
      <c r="AC67">
        <v>9.1389999999999993</v>
      </c>
      <c r="AE67" t="s">
        <v>44</v>
      </c>
      <c r="AF67">
        <v>12.183</v>
      </c>
      <c r="AG67">
        <v>11.82</v>
      </c>
      <c r="AH67">
        <v>8.1110000000000007</v>
      </c>
      <c r="AJ67" t="s">
        <v>44</v>
      </c>
      <c r="AK67">
        <v>10.667999999999999</v>
      </c>
      <c r="AL67">
        <v>8.4670000000000005</v>
      </c>
      <c r="AM67">
        <v>11.064</v>
      </c>
      <c r="AO67" t="s">
        <v>44</v>
      </c>
      <c r="AP67">
        <v>12.108000000000001</v>
      </c>
      <c r="AQ67">
        <v>10.535</v>
      </c>
      <c r="AR67">
        <v>7.7549999999999999</v>
      </c>
      <c r="AT67" t="s">
        <v>44</v>
      </c>
      <c r="AU67">
        <v>12.64</v>
      </c>
      <c r="AV67">
        <v>10.657</v>
      </c>
      <c r="AW67">
        <v>12.816000000000001</v>
      </c>
    </row>
    <row r="68" spans="1:49" x14ac:dyDescent="0.2">
      <c r="A68" t="s">
        <v>0</v>
      </c>
      <c r="B68" t="s">
        <v>55</v>
      </c>
      <c r="C68" t="s">
        <v>55</v>
      </c>
      <c r="D68" t="s">
        <v>55</v>
      </c>
      <c r="F68" t="s">
        <v>0</v>
      </c>
      <c r="G68" t="s">
        <v>55</v>
      </c>
      <c r="H68" t="s">
        <v>55</v>
      </c>
      <c r="I68" t="s">
        <v>55</v>
      </c>
      <c r="K68" t="s">
        <v>0</v>
      </c>
      <c r="L68" t="s">
        <v>55</v>
      </c>
      <c r="M68" t="s">
        <v>55</v>
      </c>
      <c r="N68" t="s">
        <v>55</v>
      </c>
      <c r="P68" t="s">
        <v>0</v>
      </c>
      <c r="Q68" t="s">
        <v>55</v>
      </c>
      <c r="R68" t="s">
        <v>55</v>
      </c>
      <c r="S68" t="s">
        <v>55</v>
      </c>
      <c r="U68" t="s">
        <v>0</v>
      </c>
      <c r="V68" t="s">
        <v>55</v>
      </c>
      <c r="W68" t="s">
        <v>55</v>
      </c>
      <c r="X68" t="s">
        <v>55</v>
      </c>
      <c r="Z68" t="s">
        <v>0</v>
      </c>
      <c r="AA68" t="s">
        <v>55</v>
      </c>
      <c r="AB68" t="s">
        <v>55</v>
      </c>
      <c r="AC68" t="s">
        <v>55</v>
      </c>
      <c r="AE68" t="s">
        <v>0</v>
      </c>
      <c r="AF68" t="s">
        <v>55</v>
      </c>
      <c r="AG68" t="s">
        <v>55</v>
      </c>
      <c r="AH68" t="s">
        <v>55</v>
      </c>
      <c r="AJ68" t="s">
        <v>0</v>
      </c>
      <c r="AK68" t="s">
        <v>55</v>
      </c>
      <c r="AL68" t="s">
        <v>55</v>
      </c>
      <c r="AM68" t="s">
        <v>55</v>
      </c>
      <c r="AO68" t="s">
        <v>0</v>
      </c>
      <c r="AP68" t="s">
        <v>55</v>
      </c>
      <c r="AQ68" t="s">
        <v>55</v>
      </c>
      <c r="AR68" t="s">
        <v>55</v>
      </c>
      <c r="AT68" t="s">
        <v>0</v>
      </c>
      <c r="AU68" t="s">
        <v>55</v>
      </c>
      <c r="AV68" t="s">
        <v>55</v>
      </c>
      <c r="AW68" t="s">
        <v>55</v>
      </c>
    </row>
    <row r="69" spans="1:49" x14ac:dyDescent="0.2">
      <c r="A69" t="s">
        <v>2</v>
      </c>
      <c r="B69">
        <v>0.56599999999999995</v>
      </c>
      <c r="C69">
        <v>1.6870000000000001</v>
      </c>
      <c r="D69">
        <v>2.63</v>
      </c>
      <c r="F69" t="s">
        <v>2</v>
      </c>
      <c r="G69">
        <v>0.56399999999999995</v>
      </c>
      <c r="H69">
        <v>1.6930000000000001</v>
      </c>
      <c r="I69">
        <v>2.621</v>
      </c>
      <c r="K69" t="s">
        <v>2</v>
      </c>
      <c r="L69">
        <v>0.56200000000000006</v>
      </c>
      <c r="M69">
        <v>1.7070000000000001</v>
      </c>
      <c r="N69">
        <v>2.64</v>
      </c>
      <c r="P69" t="s">
        <v>2</v>
      </c>
      <c r="Q69">
        <v>0.56299999999999994</v>
      </c>
      <c r="R69">
        <v>1.7050000000000001</v>
      </c>
      <c r="S69">
        <v>2.625</v>
      </c>
      <c r="U69" t="s">
        <v>2</v>
      </c>
      <c r="V69">
        <v>0.56399999999999995</v>
      </c>
      <c r="W69">
        <v>1.6919999999999999</v>
      </c>
      <c r="X69">
        <v>2.63</v>
      </c>
      <c r="Z69" t="s">
        <v>2</v>
      </c>
      <c r="AA69">
        <v>0.56100000000000005</v>
      </c>
      <c r="AB69">
        <v>1.6970000000000001</v>
      </c>
      <c r="AC69">
        <v>2.6240000000000001</v>
      </c>
      <c r="AE69" t="s">
        <v>2</v>
      </c>
      <c r="AF69">
        <v>0.56399999999999995</v>
      </c>
      <c r="AG69">
        <v>1.69</v>
      </c>
      <c r="AH69">
        <v>2.6739999999999999</v>
      </c>
      <c r="AJ69" t="s">
        <v>2</v>
      </c>
      <c r="AK69">
        <v>0.56200000000000006</v>
      </c>
      <c r="AL69">
        <v>1.6990000000000001</v>
      </c>
      <c r="AM69">
        <v>2.6259999999999999</v>
      </c>
      <c r="AO69" t="s">
        <v>2</v>
      </c>
      <c r="AP69">
        <v>0.56200000000000006</v>
      </c>
      <c r="AQ69">
        <v>1.6890000000000001</v>
      </c>
      <c r="AR69">
        <v>2.6339999999999999</v>
      </c>
      <c r="AT69" t="s">
        <v>2</v>
      </c>
      <c r="AU69">
        <v>0.56299999999999994</v>
      </c>
      <c r="AV69">
        <v>1.69</v>
      </c>
      <c r="AW69">
        <v>2.629</v>
      </c>
    </row>
    <row r="70" spans="1:49" x14ac:dyDescent="0.2">
      <c r="A70" t="s">
        <v>3</v>
      </c>
      <c r="B70">
        <v>9.0000003576278603E-2</v>
      </c>
      <c r="C70">
        <v>0.168999999761581</v>
      </c>
      <c r="D70">
        <v>0.393999993801116</v>
      </c>
      <c r="F70" t="s">
        <v>3</v>
      </c>
      <c r="G70">
        <v>9.4999998807907104E-2</v>
      </c>
      <c r="H70">
        <v>0.158999994397163</v>
      </c>
      <c r="I70">
        <v>0.38299998641014099</v>
      </c>
      <c r="K70" t="s">
        <v>3</v>
      </c>
      <c r="L70">
        <v>9.3000002205371801E-2</v>
      </c>
      <c r="M70">
        <v>0.158000007271766</v>
      </c>
      <c r="N70">
        <v>0.393999993801116</v>
      </c>
      <c r="P70" t="s">
        <v>3</v>
      </c>
      <c r="Q70">
        <v>0.105999998748302</v>
      </c>
      <c r="R70">
        <v>0.15700000524520799</v>
      </c>
      <c r="S70">
        <v>0.40700000524520802</v>
      </c>
      <c r="U70" t="s">
        <v>3</v>
      </c>
      <c r="V70">
        <v>9.7999997437000205E-2</v>
      </c>
      <c r="W70">
        <v>0.163000002503395</v>
      </c>
      <c r="X70">
        <v>0.39100000262260398</v>
      </c>
      <c r="Z70" t="s">
        <v>3</v>
      </c>
      <c r="AA70">
        <v>9.0999998152255998E-2</v>
      </c>
      <c r="AB70">
        <v>0.17200000584125499</v>
      </c>
      <c r="AC70">
        <v>0.40500000119209201</v>
      </c>
      <c r="AE70" t="s">
        <v>3</v>
      </c>
      <c r="AF70">
        <v>8.9000001549720695E-2</v>
      </c>
      <c r="AG70">
        <v>0.15999999642372101</v>
      </c>
      <c r="AH70">
        <v>0.40099999308586098</v>
      </c>
      <c r="AJ70" t="s">
        <v>3</v>
      </c>
      <c r="AK70">
        <v>9.3000002205371801E-2</v>
      </c>
      <c r="AL70">
        <v>0.163000002503395</v>
      </c>
      <c r="AM70">
        <v>0.41999998688697798</v>
      </c>
      <c r="AO70" t="s">
        <v>3</v>
      </c>
      <c r="AP70">
        <v>9.7000002861022894E-2</v>
      </c>
      <c r="AQ70">
        <v>0.15999999642372101</v>
      </c>
      <c r="AR70">
        <v>0.41200000047683699</v>
      </c>
      <c r="AT70" t="s">
        <v>3</v>
      </c>
      <c r="AU70">
        <v>8.3999998867511694E-2</v>
      </c>
      <c r="AV70">
        <v>0.15600000321865001</v>
      </c>
      <c r="AW70">
        <v>0.39800000190734802</v>
      </c>
    </row>
    <row r="71" spans="1:49" x14ac:dyDescent="0.2">
      <c r="A71" t="s">
        <v>4</v>
      </c>
      <c r="B71">
        <v>4.9999998882412902E-3</v>
      </c>
      <c r="C71">
        <v>8.9999996125698003E-3</v>
      </c>
      <c r="D71">
        <v>2.19999998807907E-2</v>
      </c>
      <c r="F71" t="s">
        <v>4</v>
      </c>
      <c r="G71">
        <v>4.9999998882412902E-3</v>
      </c>
      <c r="H71">
        <v>8.9999996125698003E-3</v>
      </c>
      <c r="I71">
        <v>2.0999999716877899E-2</v>
      </c>
      <c r="K71" t="s">
        <v>4</v>
      </c>
      <c r="L71">
        <v>4.9999998882412902E-3</v>
      </c>
      <c r="M71">
        <v>8.9999996125698003E-3</v>
      </c>
      <c r="N71">
        <v>2.19999998807907E-2</v>
      </c>
      <c r="P71" t="s">
        <v>4</v>
      </c>
      <c r="Q71">
        <v>6.0000000521540598E-3</v>
      </c>
      <c r="R71">
        <v>8.9999996125698003E-3</v>
      </c>
      <c r="S71">
        <v>2.19999998807907E-2</v>
      </c>
      <c r="U71" t="s">
        <v>4</v>
      </c>
      <c r="V71">
        <v>4.9999998882412902E-3</v>
      </c>
      <c r="W71">
        <v>8.9999996125698003E-3</v>
      </c>
      <c r="X71">
        <v>2.19999998807907E-2</v>
      </c>
      <c r="Z71" t="s">
        <v>4</v>
      </c>
      <c r="AA71">
        <v>4.9999998882412902E-3</v>
      </c>
      <c r="AB71">
        <v>8.9999996125698003E-3</v>
      </c>
      <c r="AC71">
        <v>2.19999998807907E-2</v>
      </c>
      <c r="AE71" t="s">
        <v>4</v>
      </c>
      <c r="AF71">
        <v>4.9999998882412902E-3</v>
      </c>
      <c r="AG71">
        <v>8.9999996125698003E-3</v>
      </c>
      <c r="AH71">
        <v>2.19999998807907E-2</v>
      </c>
      <c r="AJ71" t="s">
        <v>4</v>
      </c>
      <c r="AK71">
        <v>4.9999998882412902E-3</v>
      </c>
      <c r="AL71">
        <v>8.9999996125698003E-3</v>
      </c>
      <c r="AM71">
        <v>2.30000000447034E-2</v>
      </c>
      <c r="AO71" t="s">
        <v>4</v>
      </c>
      <c r="AP71">
        <v>4.9999998882412902E-3</v>
      </c>
      <c r="AQ71">
        <v>8.9999996125698003E-3</v>
      </c>
      <c r="AR71">
        <v>2.30000000447034E-2</v>
      </c>
      <c r="AT71" t="s">
        <v>4</v>
      </c>
      <c r="AU71">
        <v>4.9999998882412902E-3</v>
      </c>
      <c r="AV71">
        <v>8.9999996125698003E-3</v>
      </c>
      <c r="AW71">
        <v>2.19999998807907E-2</v>
      </c>
    </row>
    <row r="72" spans="1:49" x14ac:dyDescent="0.2">
      <c r="A72" t="s">
        <v>43</v>
      </c>
      <c r="B72">
        <v>5.2729740594554597E-2</v>
      </c>
      <c r="C72">
        <v>7.7814454094358304E-2</v>
      </c>
      <c r="D72">
        <v>0.15407360238884299</v>
      </c>
      <c r="F72" t="s">
        <v>43</v>
      </c>
      <c r="G72">
        <v>5.2713155772980497E-2</v>
      </c>
      <c r="H72">
        <v>7.9412129481217106E-2</v>
      </c>
      <c r="I72">
        <v>0.14838254693814501</v>
      </c>
      <c r="K72" t="s">
        <v>43</v>
      </c>
      <c r="L72">
        <v>5.2539460286937102E-2</v>
      </c>
      <c r="M72">
        <v>8.7463017435693E-2</v>
      </c>
      <c r="N72">
        <v>0.16986035238671801</v>
      </c>
      <c r="P72" t="s">
        <v>43</v>
      </c>
      <c r="Q72">
        <v>5.2825530297946302E-2</v>
      </c>
      <c r="R72">
        <v>8.5760048853757403E-2</v>
      </c>
      <c r="S72">
        <v>0.15504006431807901</v>
      </c>
      <c r="U72" t="s">
        <v>43</v>
      </c>
      <c r="V72">
        <v>5.2765153221493E-2</v>
      </c>
      <c r="W72">
        <v>7.8891339873312497E-2</v>
      </c>
      <c r="X72">
        <v>0.157676108643693</v>
      </c>
      <c r="Z72" t="s">
        <v>43</v>
      </c>
      <c r="AA72">
        <v>5.2199349815123197E-2</v>
      </c>
      <c r="AB72">
        <v>8.1866397289215395E-2</v>
      </c>
      <c r="AC72">
        <v>0.15376692175540199</v>
      </c>
      <c r="AE72" t="s">
        <v>43</v>
      </c>
      <c r="AF72">
        <v>5.2165768432162501E-2</v>
      </c>
      <c r="AG72">
        <v>7.8207210078266698E-2</v>
      </c>
      <c r="AH72">
        <v>0.17521675263741099</v>
      </c>
      <c r="AJ72" t="s">
        <v>43</v>
      </c>
      <c r="AK72">
        <v>5.2399042051027502E-2</v>
      </c>
      <c r="AL72">
        <v>8.50929571400873E-2</v>
      </c>
      <c r="AM72">
        <v>0.15525711292397101</v>
      </c>
      <c r="AO72" t="s">
        <v>43</v>
      </c>
      <c r="AP72">
        <v>5.2682164702583502E-2</v>
      </c>
      <c r="AQ72">
        <v>7.7670224827074905E-2</v>
      </c>
      <c r="AR72">
        <v>0.16381892450712901</v>
      </c>
      <c r="AT72" t="s">
        <v>43</v>
      </c>
      <c r="AU72">
        <v>5.2755030517040502E-2</v>
      </c>
      <c r="AV72">
        <v>7.6765525536366994E-2</v>
      </c>
      <c r="AW72">
        <v>0.15376429394150101</v>
      </c>
    </row>
    <row r="73" spans="1:49" x14ac:dyDescent="0.2">
      <c r="A73" t="s">
        <v>44</v>
      </c>
      <c r="B73">
        <v>10.526</v>
      </c>
      <c r="C73">
        <v>7.524</v>
      </c>
      <c r="D73">
        <v>6.9850000000000003</v>
      </c>
      <c r="F73" t="s">
        <v>44</v>
      </c>
      <c r="G73">
        <v>10.256</v>
      </c>
      <c r="H73">
        <v>10.218</v>
      </c>
      <c r="I73">
        <v>6.4359999999999999</v>
      </c>
      <c r="K73" t="s">
        <v>44</v>
      </c>
      <c r="L73">
        <v>14.115</v>
      </c>
      <c r="M73">
        <v>8.907</v>
      </c>
      <c r="N73">
        <v>9.0429999999999993</v>
      </c>
      <c r="P73" t="s">
        <v>44</v>
      </c>
      <c r="Q73">
        <v>10.416</v>
      </c>
      <c r="R73">
        <v>9.1349999999999998</v>
      </c>
      <c r="S73">
        <v>7.6310000000000002</v>
      </c>
      <c r="U73" t="s">
        <v>44</v>
      </c>
      <c r="V73">
        <v>10.475</v>
      </c>
      <c r="W73">
        <v>7.6210000000000004</v>
      </c>
      <c r="X73">
        <v>8.0980000000000008</v>
      </c>
      <c r="Z73" t="s">
        <v>44</v>
      </c>
      <c r="AA73">
        <v>11.268000000000001</v>
      </c>
      <c r="AB73">
        <v>10.904999999999999</v>
      </c>
      <c r="AC73">
        <v>7.74</v>
      </c>
      <c r="AE73" t="s">
        <v>44</v>
      </c>
      <c r="AF73">
        <v>11.683</v>
      </c>
      <c r="AG73">
        <v>9.5120000000000005</v>
      </c>
      <c r="AH73">
        <v>13.051</v>
      </c>
      <c r="AJ73" t="s">
        <v>44</v>
      </c>
      <c r="AK73">
        <v>12.41</v>
      </c>
      <c r="AL73">
        <v>10.871</v>
      </c>
      <c r="AM73">
        <v>9.1280000000000001</v>
      </c>
      <c r="AO73" t="s">
        <v>44</v>
      </c>
      <c r="AP73">
        <v>10.757999999999999</v>
      </c>
      <c r="AQ73">
        <v>10.44</v>
      </c>
      <c r="AR73">
        <v>9.4459999999999997</v>
      </c>
      <c r="AT73" t="s">
        <v>44</v>
      </c>
      <c r="AU73">
        <v>14.241</v>
      </c>
      <c r="AV73">
        <v>9.7200000000000006</v>
      </c>
      <c r="AW73">
        <v>11.978</v>
      </c>
    </row>
    <row r="74" spans="1:49" x14ac:dyDescent="0.2">
      <c r="A74" t="s">
        <v>0</v>
      </c>
      <c r="B74" t="s">
        <v>56</v>
      </c>
      <c r="C74" t="s">
        <v>56</v>
      </c>
      <c r="D74" t="s">
        <v>56</v>
      </c>
      <c r="F74" t="s">
        <v>0</v>
      </c>
      <c r="G74" t="s">
        <v>56</v>
      </c>
      <c r="H74" t="s">
        <v>56</v>
      </c>
      <c r="I74" t="s">
        <v>56</v>
      </c>
      <c r="K74" t="s">
        <v>0</v>
      </c>
      <c r="L74" t="s">
        <v>56</v>
      </c>
      <c r="M74" t="s">
        <v>56</v>
      </c>
      <c r="N74" t="s">
        <v>56</v>
      </c>
      <c r="P74" t="s">
        <v>0</v>
      </c>
      <c r="Q74" t="s">
        <v>56</v>
      </c>
      <c r="R74" t="s">
        <v>56</v>
      </c>
      <c r="S74" t="s">
        <v>56</v>
      </c>
      <c r="U74" t="s">
        <v>0</v>
      </c>
      <c r="V74" t="s">
        <v>56</v>
      </c>
      <c r="W74" t="s">
        <v>56</v>
      </c>
      <c r="X74" t="s">
        <v>56</v>
      </c>
      <c r="Z74" t="s">
        <v>0</v>
      </c>
      <c r="AA74" t="s">
        <v>56</v>
      </c>
      <c r="AB74" t="s">
        <v>56</v>
      </c>
      <c r="AC74" t="s">
        <v>56</v>
      </c>
      <c r="AE74" t="s">
        <v>0</v>
      </c>
      <c r="AF74" t="s">
        <v>56</v>
      </c>
      <c r="AG74" t="s">
        <v>56</v>
      </c>
      <c r="AH74" t="s">
        <v>56</v>
      </c>
      <c r="AJ74" t="s">
        <v>0</v>
      </c>
      <c r="AK74" t="s">
        <v>56</v>
      </c>
      <c r="AL74" t="s">
        <v>56</v>
      </c>
      <c r="AM74" t="s">
        <v>56</v>
      </c>
      <c r="AO74" t="s">
        <v>0</v>
      </c>
      <c r="AP74" t="s">
        <v>56</v>
      </c>
      <c r="AQ74" t="s">
        <v>56</v>
      </c>
      <c r="AR74" t="s">
        <v>56</v>
      </c>
      <c r="AT74" t="s">
        <v>0</v>
      </c>
      <c r="AU74" t="s">
        <v>56</v>
      </c>
      <c r="AV74" t="s">
        <v>56</v>
      </c>
      <c r="AW74" t="s">
        <v>56</v>
      </c>
    </row>
    <row r="75" spans="1:49" x14ac:dyDescent="0.2">
      <c r="A75" t="s">
        <v>2</v>
      </c>
      <c r="B75">
        <v>2.359</v>
      </c>
      <c r="C75">
        <v>3.1669999999999998</v>
      </c>
      <c r="D75">
        <v>3.9249999999999998</v>
      </c>
      <c r="F75" t="s">
        <v>2</v>
      </c>
      <c r="G75">
        <v>2.2679999999999998</v>
      </c>
      <c r="H75">
        <v>3.0910000000000002</v>
      </c>
      <c r="I75">
        <v>3.9260000000000002</v>
      </c>
      <c r="K75" t="s">
        <v>2</v>
      </c>
      <c r="L75">
        <v>2.2959999999999998</v>
      </c>
      <c r="M75">
        <v>3.1669999999999998</v>
      </c>
      <c r="N75">
        <v>3.907</v>
      </c>
      <c r="P75" t="s">
        <v>2</v>
      </c>
      <c r="Q75">
        <v>2.2389999999999999</v>
      </c>
      <c r="R75">
        <v>3.2349999999999999</v>
      </c>
      <c r="S75">
        <v>3.9670000000000001</v>
      </c>
      <c r="U75" t="s">
        <v>2</v>
      </c>
      <c r="V75">
        <v>2.2930000000000001</v>
      </c>
      <c r="W75">
        <v>3.1539999999999999</v>
      </c>
      <c r="X75">
        <v>4.016</v>
      </c>
      <c r="Z75" t="s">
        <v>2</v>
      </c>
      <c r="AA75">
        <v>2.294</v>
      </c>
      <c r="AB75">
        <v>3.1589999999999998</v>
      </c>
      <c r="AC75">
        <v>3.9449999999999998</v>
      </c>
      <c r="AE75" t="s">
        <v>2</v>
      </c>
      <c r="AF75">
        <v>2.218</v>
      </c>
      <c r="AG75">
        <v>3.2040000000000002</v>
      </c>
      <c r="AH75">
        <v>3.9449999999999998</v>
      </c>
      <c r="AJ75" t="s">
        <v>2</v>
      </c>
      <c r="AK75">
        <v>2.2120000000000002</v>
      </c>
      <c r="AL75">
        <v>3.1930000000000001</v>
      </c>
      <c r="AM75">
        <v>3.7839999999999998</v>
      </c>
      <c r="AO75" t="s">
        <v>2</v>
      </c>
      <c r="AP75">
        <v>2.3050000000000002</v>
      </c>
      <c r="AQ75">
        <v>3.097</v>
      </c>
      <c r="AR75">
        <v>3.8820000000000001</v>
      </c>
      <c r="AT75" t="s">
        <v>2</v>
      </c>
      <c r="AU75">
        <v>2.2599999999999998</v>
      </c>
      <c r="AV75">
        <v>3.218</v>
      </c>
      <c r="AW75">
        <v>3.9279999999999999</v>
      </c>
    </row>
    <row r="76" spans="1:49" x14ac:dyDescent="0.2">
      <c r="A76" t="s">
        <v>3</v>
      </c>
      <c r="B76">
        <v>1.85800004005432</v>
      </c>
      <c r="C76">
        <v>1.6460000276565501</v>
      </c>
      <c r="D76">
        <v>1.7350000143051101</v>
      </c>
      <c r="F76" t="s">
        <v>3</v>
      </c>
      <c r="G76">
        <v>1.7350000143051101</v>
      </c>
      <c r="H76">
        <v>1.5440000295639</v>
      </c>
      <c r="I76">
        <v>1.7389999628067001</v>
      </c>
      <c r="K76" t="s">
        <v>3</v>
      </c>
      <c r="L76">
        <v>1.7669999599456701</v>
      </c>
      <c r="M76">
        <v>1.6369999647140501</v>
      </c>
      <c r="N76">
        <v>1.6950000524520801</v>
      </c>
      <c r="P76" t="s">
        <v>3</v>
      </c>
      <c r="Q76">
        <v>1.7020000219345</v>
      </c>
      <c r="R76">
        <v>1.7439999580383301</v>
      </c>
      <c r="S76">
        <v>1.76800000667572</v>
      </c>
      <c r="U76" t="s">
        <v>3</v>
      </c>
      <c r="V76">
        <v>1.7799999713897701</v>
      </c>
      <c r="W76">
        <v>1.6180000305175699</v>
      </c>
      <c r="X76">
        <v>1.7489999532699501</v>
      </c>
      <c r="Z76" t="s">
        <v>3</v>
      </c>
      <c r="AA76">
        <v>1.75499999523162</v>
      </c>
      <c r="AB76">
        <v>1.6009999513626001</v>
      </c>
      <c r="AC76">
        <v>1.7519999742507899</v>
      </c>
      <c r="AE76" t="s">
        <v>3</v>
      </c>
      <c r="AF76">
        <v>1.6690000295639</v>
      </c>
      <c r="AG76">
        <v>1.67900002002716</v>
      </c>
      <c r="AH76">
        <v>1.7719999551773</v>
      </c>
      <c r="AJ76" t="s">
        <v>3</v>
      </c>
      <c r="AK76">
        <v>1.6499999761581401</v>
      </c>
      <c r="AL76">
        <v>1.6890000104904099</v>
      </c>
      <c r="AM76">
        <v>1.5789999961853001</v>
      </c>
      <c r="AO76" t="s">
        <v>3</v>
      </c>
      <c r="AP76">
        <v>1.7699999809265099</v>
      </c>
      <c r="AQ76">
        <v>1.5549999475479099</v>
      </c>
      <c r="AR76">
        <v>1.70099997520446</v>
      </c>
      <c r="AT76" t="s">
        <v>3</v>
      </c>
      <c r="AU76">
        <v>1.70000004768371</v>
      </c>
      <c r="AV76">
        <v>1.7039999961853001</v>
      </c>
      <c r="AW76">
        <v>1.6950000524520801</v>
      </c>
    </row>
    <row r="77" spans="1:49" x14ac:dyDescent="0.2">
      <c r="A77" t="s">
        <v>4</v>
      </c>
      <c r="B77">
        <v>5.58500003814697</v>
      </c>
      <c r="C77">
        <v>5.0799999237060502</v>
      </c>
      <c r="D77">
        <v>4.7119998931884703</v>
      </c>
      <c r="F77" t="s">
        <v>4</v>
      </c>
      <c r="G77">
        <v>5.1929998397827104</v>
      </c>
      <c r="H77">
        <v>4.7519998550415004</v>
      </c>
      <c r="I77">
        <v>4.7249999046325604</v>
      </c>
      <c r="K77" t="s">
        <v>4</v>
      </c>
      <c r="L77">
        <v>5.2940001487731898</v>
      </c>
      <c r="M77">
        <v>5.0500001907348597</v>
      </c>
      <c r="N77">
        <v>4.5789999961853001</v>
      </c>
      <c r="P77" t="s">
        <v>4</v>
      </c>
      <c r="Q77">
        <v>5.0920000076293901</v>
      </c>
      <c r="R77">
        <v>5.3979997634887598</v>
      </c>
      <c r="S77">
        <v>4.8130002021789497</v>
      </c>
      <c r="U77" t="s">
        <v>4</v>
      </c>
      <c r="V77">
        <v>5.3410000801086399</v>
      </c>
      <c r="W77">
        <v>4.9899997711181596</v>
      </c>
      <c r="X77">
        <v>4.7249999046325604</v>
      </c>
      <c r="Z77" t="s">
        <v>4</v>
      </c>
      <c r="AA77">
        <v>5.2529997825622496</v>
      </c>
      <c r="AB77">
        <v>4.9299998283386204</v>
      </c>
      <c r="AC77">
        <v>4.7649998664855904</v>
      </c>
      <c r="AE77" t="s">
        <v>4</v>
      </c>
      <c r="AF77">
        <v>4.98600006103515</v>
      </c>
      <c r="AG77">
        <v>5.1840000152587802</v>
      </c>
      <c r="AH77">
        <v>4.8369998931884703</v>
      </c>
      <c r="AJ77" t="s">
        <v>4</v>
      </c>
      <c r="AK77">
        <v>4.9239997863769496</v>
      </c>
      <c r="AL77">
        <v>5.2210001945495597</v>
      </c>
      <c r="AM77">
        <v>4.2140002250671298</v>
      </c>
      <c r="AO77" t="s">
        <v>4</v>
      </c>
      <c r="AP77">
        <v>5.3020000457763601</v>
      </c>
      <c r="AQ77">
        <v>4.7880001068115199</v>
      </c>
      <c r="AR77">
        <v>4.6069998741149902</v>
      </c>
      <c r="AT77" t="s">
        <v>4</v>
      </c>
      <c r="AU77">
        <v>5.0739998817443803</v>
      </c>
      <c r="AV77">
        <v>5.2670001983642498</v>
      </c>
      <c r="AW77">
        <v>4.5700001716613698</v>
      </c>
    </row>
    <row r="78" spans="1:49" x14ac:dyDescent="0.2">
      <c r="A78" t="s">
        <v>43</v>
      </c>
      <c r="B78">
        <v>0.75973737448771295</v>
      </c>
      <c r="C78">
        <v>0.28430499977999801</v>
      </c>
      <c r="D78">
        <v>0.42662632331550598</v>
      </c>
      <c r="F78" t="s">
        <v>43</v>
      </c>
      <c r="G78">
        <v>0.76030944464496997</v>
      </c>
      <c r="H78">
        <v>0.28820340277711098</v>
      </c>
      <c r="I78">
        <v>0.42488473332229199</v>
      </c>
      <c r="K78" t="s">
        <v>43</v>
      </c>
      <c r="L78">
        <v>0.76055454459632199</v>
      </c>
      <c r="M78">
        <v>0.28852191836645802</v>
      </c>
      <c r="N78">
        <v>0.42816412197724302</v>
      </c>
      <c r="P78" t="s">
        <v>43</v>
      </c>
      <c r="Q78">
        <v>0.75994861518803702</v>
      </c>
      <c r="R78">
        <v>0.29217204106182199</v>
      </c>
      <c r="S78">
        <v>0.43071406743181401</v>
      </c>
      <c r="U78" t="s">
        <v>43</v>
      </c>
      <c r="V78">
        <v>0.75836561874270703</v>
      </c>
      <c r="W78">
        <v>0.29076567440405199</v>
      </c>
      <c r="X78">
        <v>0.42197341422057999</v>
      </c>
      <c r="Z78" t="s">
        <v>43</v>
      </c>
      <c r="AA78">
        <v>0.759886770317029</v>
      </c>
      <c r="AB78">
        <v>0.29710193572939098</v>
      </c>
      <c r="AC78">
        <v>0.42997685690695903</v>
      </c>
      <c r="AE78" t="s">
        <v>43</v>
      </c>
      <c r="AF78">
        <v>0.75896760861697599</v>
      </c>
      <c r="AG78">
        <v>0.29496174583751</v>
      </c>
      <c r="AH78">
        <v>0.42460645705248701</v>
      </c>
      <c r="AJ78" t="s">
        <v>43</v>
      </c>
      <c r="AK78">
        <v>0.76095428602653403</v>
      </c>
      <c r="AL78">
        <v>0.28257121542289598</v>
      </c>
      <c r="AM78">
        <v>0.42548256795344003</v>
      </c>
      <c r="AO78" t="s">
        <v>43</v>
      </c>
      <c r="AP78">
        <v>0.75430218012954497</v>
      </c>
      <c r="AQ78">
        <v>0.28774293110412003</v>
      </c>
      <c r="AR78">
        <v>0.42155894241275899</v>
      </c>
      <c r="AT78" t="s">
        <v>43</v>
      </c>
      <c r="AU78">
        <v>0.76007050186524305</v>
      </c>
      <c r="AV78">
        <v>0.29015639082883499</v>
      </c>
      <c r="AW78">
        <v>0.43015450825412399</v>
      </c>
    </row>
    <row r="79" spans="1:49" x14ac:dyDescent="0.2">
      <c r="A79" t="s">
        <v>44</v>
      </c>
      <c r="B79">
        <v>8.7929999999999993</v>
      </c>
      <c r="C79">
        <v>8.1129999999999995</v>
      </c>
      <c r="D79">
        <v>7.8109999999999999</v>
      </c>
      <c r="F79" t="s">
        <v>44</v>
      </c>
      <c r="G79">
        <v>9.3450000000000006</v>
      </c>
      <c r="H79">
        <v>7.8769999999999998</v>
      </c>
      <c r="I79">
        <v>6.6980000000000004</v>
      </c>
      <c r="K79" t="s">
        <v>44</v>
      </c>
      <c r="L79">
        <v>8.8930000000000007</v>
      </c>
      <c r="M79">
        <v>6.976</v>
      </c>
      <c r="N79">
        <v>6.8029999999999999</v>
      </c>
      <c r="P79" t="s">
        <v>44</v>
      </c>
      <c r="Q79">
        <v>9.5969999999999995</v>
      </c>
      <c r="R79">
        <v>7.2229999999999999</v>
      </c>
      <c r="S79">
        <v>6.0670000000000002</v>
      </c>
      <c r="U79" t="s">
        <v>44</v>
      </c>
      <c r="V79">
        <v>10.02</v>
      </c>
      <c r="W79">
        <v>6.9269999999999996</v>
      </c>
      <c r="X79">
        <v>9.6780000000000008</v>
      </c>
      <c r="Z79" t="s">
        <v>44</v>
      </c>
      <c r="AA79">
        <v>9.8759999999999994</v>
      </c>
      <c r="AB79">
        <v>8.6590000000000007</v>
      </c>
      <c r="AC79">
        <v>8.33</v>
      </c>
      <c r="AE79" t="s">
        <v>44</v>
      </c>
      <c r="AF79">
        <v>12.241</v>
      </c>
      <c r="AG79">
        <v>10.519</v>
      </c>
      <c r="AH79">
        <v>6.8659999999999997</v>
      </c>
      <c r="AJ79" t="s">
        <v>44</v>
      </c>
      <c r="AK79">
        <v>11.137</v>
      </c>
      <c r="AL79">
        <v>12.32</v>
      </c>
      <c r="AM79">
        <v>10.093999999999999</v>
      </c>
      <c r="AO79" t="s">
        <v>44</v>
      </c>
      <c r="AP79">
        <v>12.375999999999999</v>
      </c>
      <c r="AQ79">
        <v>10.957000000000001</v>
      </c>
      <c r="AR79">
        <v>7.5170000000000003</v>
      </c>
      <c r="AT79" t="s">
        <v>44</v>
      </c>
      <c r="AU79">
        <v>14.295</v>
      </c>
      <c r="AV79">
        <v>9.7669999999999995</v>
      </c>
      <c r="AW79">
        <v>11.228999999999999</v>
      </c>
    </row>
    <row r="80" spans="1:49" x14ac:dyDescent="0.2">
      <c r="A80" t="s">
        <v>0</v>
      </c>
      <c r="B80" t="s">
        <v>57</v>
      </c>
      <c r="C80" t="s">
        <v>57</v>
      </c>
      <c r="D80" t="s">
        <v>57</v>
      </c>
      <c r="F80" t="s">
        <v>0</v>
      </c>
      <c r="G80" t="s">
        <v>57</v>
      </c>
      <c r="H80" t="s">
        <v>57</v>
      </c>
      <c r="I80" t="s">
        <v>57</v>
      </c>
      <c r="K80" t="s">
        <v>0</v>
      </c>
      <c r="L80" t="s">
        <v>57</v>
      </c>
      <c r="M80" t="s">
        <v>57</v>
      </c>
      <c r="N80" t="s">
        <v>57</v>
      </c>
      <c r="P80" t="s">
        <v>0</v>
      </c>
      <c r="Q80" t="s">
        <v>57</v>
      </c>
      <c r="R80" t="s">
        <v>57</v>
      </c>
      <c r="S80" t="s">
        <v>57</v>
      </c>
      <c r="U80" t="s">
        <v>0</v>
      </c>
      <c r="V80" t="s">
        <v>57</v>
      </c>
      <c r="W80" t="s">
        <v>57</v>
      </c>
      <c r="X80" t="s">
        <v>57</v>
      </c>
      <c r="Z80" t="s">
        <v>0</v>
      </c>
      <c r="AA80" t="s">
        <v>57</v>
      </c>
      <c r="AB80" t="s">
        <v>57</v>
      </c>
      <c r="AC80" t="s">
        <v>57</v>
      </c>
      <c r="AE80" t="s">
        <v>0</v>
      </c>
      <c r="AF80" t="s">
        <v>57</v>
      </c>
      <c r="AG80" t="s">
        <v>57</v>
      </c>
      <c r="AH80" t="s">
        <v>57</v>
      </c>
      <c r="AJ80" t="s">
        <v>0</v>
      </c>
      <c r="AK80" t="s">
        <v>57</v>
      </c>
      <c r="AL80" t="s">
        <v>57</v>
      </c>
      <c r="AM80" t="s">
        <v>57</v>
      </c>
      <c r="AO80" t="s">
        <v>0</v>
      </c>
      <c r="AP80" t="s">
        <v>57</v>
      </c>
      <c r="AQ80" t="s">
        <v>57</v>
      </c>
      <c r="AR80" t="s">
        <v>57</v>
      </c>
      <c r="AT80" t="s">
        <v>0</v>
      </c>
      <c r="AU80" t="s">
        <v>57</v>
      </c>
      <c r="AV80" t="s">
        <v>57</v>
      </c>
      <c r="AW80" t="s">
        <v>57</v>
      </c>
    </row>
    <row r="81" spans="1:49" x14ac:dyDescent="0.2">
      <c r="A81" t="s">
        <v>2</v>
      </c>
      <c r="B81">
        <v>1.46</v>
      </c>
      <c r="C81">
        <v>1.847</v>
      </c>
      <c r="D81">
        <v>3.56</v>
      </c>
      <c r="F81" t="s">
        <v>2</v>
      </c>
      <c r="G81">
        <v>1.857</v>
      </c>
      <c r="H81">
        <v>1.819</v>
      </c>
      <c r="I81">
        <v>3.726</v>
      </c>
      <c r="K81" t="s">
        <v>2</v>
      </c>
      <c r="L81">
        <v>1.5860000000000001</v>
      </c>
      <c r="M81">
        <v>1.8280000000000001</v>
      </c>
      <c r="N81">
        <v>3.5939999999999999</v>
      </c>
      <c r="P81" t="s">
        <v>2</v>
      </c>
      <c r="Q81">
        <v>1.633</v>
      </c>
      <c r="R81">
        <v>1.8380000000000001</v>
      </c>
      <c r="S81">
        <v>3.63</v>
      </c>
      <c r="U81" t="s">
        <v>2</v>
      </c>
      <c r="V81">
        <v>1.4259999999999999</v>
      </c>
      <c r="W81">
        <v>1.8129999999999999</v>
      </c>
      <c r="X81">
        <v>3.6930000000000001</v>
      </c>
      <c r="Z81" t="s">
        <v>2</v>
      </c>
      <c r="AA81">
        <v>1.526</v>
      </c>
      <c r="AB81">
        <v>1.839</v>
      </c>
      <c r="AC81">
        <v>3.6389999999999998</v>
      </c>
      <c r="AE81" t="s">
        <v>2</v>
      </c>
      <c r="AF81">
        <v>1.33</v>
      </c>
      <c r="AG81">
        <v>1.8660000000000001</v>
      </c>
      <c r="AH81">
        <v>3.7839999999999998</v>
      </c>
      <c r="AJ81" t="s">
        <v>2</v>
      </c>
      <c r="AK81">
        <v>1.9</v>
      </c>
      <c r="AL81">
        <v>1.806</v>
      </c>
      <c r="AM81">
        <v>3.5630000000000002</v>
      </c>
      <c r="AO81" t="s">
        <v>2</v>
      </c>
      <c r="AP81">
        <v>1.9139999999999999</v>
      </c>
      <c r="AQ81">
        <v>1.825</v>
      </c>
      <c r="AR81">
        <v>3.7029999999999998</v>
      </c>
      <c r="AT81" t="s">
        <v>2</v>
      </c>
      <c r="AU81">
        <v>1.6779999999999999</v>
      </c>
      <c r="AV81">
        <v>1.7889999999999999</v>
      </c>
      <c r="AW81">
        <v>3.8170000000000002</v>
      </c>
    </row>
    <row r="82" spans="1:49" x14ac:dyDescent="0.2">
      <c r="A82" t="s">
        <v>3</v>
      </c>
      <c r="B82">
        <v>0.99900001287460305</v>
      </c>
      <c r="C82">
        <v>1.26800000667572</v>
      </c>
      <c r="D82">
        <v>3.1840000152587802</v>
      </c>
      <c r="F82" t="s">
        <v>3</v>
      </c>
      <c r="G82">
        <v>1.32200002670288</v>
      </c>
      <c r="H82">
        <v>1.2480000257492001</v>
      </c>
      <c r="I82">
        <v>3.375</v>
      </c>
      <c r="K82" t="s">
        <v>3</v>
      </c>
      <c r="L82">
        <v>1.10199999809265</v>
      </c>
      <c r="M82">
        <v>1.25899994373321</v>
      </c>
      <c r="N82">
        <v>3.2369999885559002</v>
      </c>
      <c r="P82" t="s">
        <v>3</v>
      </c>
      <c r="Q82">
        <v>1.13900005817413</v>
      </c>
      <c r="R82">
        <v>1.26300001144409</v>
      </c>
      <c r="S82">
        <v>3.2590000629425</v>
      </c>
      <c r="U82" t="s">
        <v>3</v>
      </c>
      <c r="V82">
        <v>0.96899998188018799</v>
      </c>
      <c r="W82">
        <v>1.2430000305175699</v>
      </c>
      <c r="X82">
        <v>3.3459999561309801</v>
      </c>
      <c r="Z82" t="s">
        <v>3</v>
      </c>
      <c r="AA82">
        <v>1.0520000457763601</v>
      </c>
      <c r="AB82">
        <v>1.2619999647140501</v>
      </c>
      <c r="AC82">
        <v>3.2739999294281001</v>
      </c>
      <c r="AE82" t="s">
        <v>3</v>
      </c>
      <c r="AF82">
        <v>0.89200001955032304</v>
      </c>
      <c r="AG82">
        <v>1.2840000391006401</v>
      </c>
      <c r="AH82">
        <v>3.4249999523162802</v>
      </c>
      <c r="AJ82" t="s">
        <v>3</v>
      </c>
      <c r="AK82">
        <v>1.3600000143051101</v>
      </c>
      <c r="AL82">
        <v>1.2439999580383301</v>
      </c>
      <c r="AM82">
        <v>3.19600009918212</v>
      </c>
      <c r="AO82" t="s">
        <v>3</v>
      </c>
      <c r="AP82">
        <v>1.3689999580383301</v>
      </c>
      <c r="AQ82">
        <v>1.2519999742507899</v>
      </c>
      <c r="AR82">
        <v>3.3450000286102202</v>
      </c>
      <c r="AT82" t="s">
        <v>3</v>
      </c>
      <c r="AU82">
        <v>1.1759999990463199</v>
      </c>
      <c r="AV82">
        <v>1.23199999332427</v>
      </c>
      <c r="AW82">
        <v>3.4609999656677202</v>
      </c>
    </row>
    <row r="83" spans="1:49" x14ac:dyDescent="0.2">
      <c r="A83" t="s">
        <v>4</v>
      </c>
      <c r="B83">
        <v>1.84300005435943</v>
      </c>
      <c r="C83">
        <v>2.3919999599456698</v>
      </c>
      <c r="D83">
        <v>5.5089998245239196</v>
      </c>
      <c r="F83" t="s">
        <v>4</v>
      </c>
      <c r="G83">
        <v>2.4279999732971098</v>
      </c>
      <c r="H83">
        <v>2.3529999256134002</v>
      </c>
      <c r="I83">
        <v>5.8330001831054599</v>
      </c>
      <c r="K83" t="s">
        <v>4</v>
      </c>
      <c r="L83">
        <v>2.0299999713897701</v>
      </c>
      <c r="M83">
        <v>2.3699998855590798</v>
      </c>
      <c r="N83">
        <v>5.5960001945495597</v>
      </c>
      <c r="P83" t="s">
        <v>4</v>
      </c>
      <c r="Q83">
        <v>2.09800004959106</v>
      </c>
      <c r="R83">
        <v>2.3810000419616699</v>
      </c>
      <c r="S83">
        <v>5.6370000839233398</v>
      </c>
      <c r="U83" t="s">
        <v>4</v>
      </c>
      <c r="V83">
        <v>1.7890000343322701</v>
      </c>
      <c r="W83">
        <v>2.34400010108947</v>
      </c>
      <c r="X83">
        <v>5.7829999923706001</v>
      </c>
      <c r="Z83" t="s">
        <v>4</v>
      </c>
      <c r="AA83">
        <v>1.9400000572204501</v>
      </c>
      <c r="AB83">
        <v>2.3819999694824201</v>
      </c>
      <c r="AC83">
        <v>5.6609997749328604</v>
      </c>
      <c r="AE83" t="s">
        <v>4</v>
      </c>
      <c r="AF83">
        <v>1.6490000486373899</v>
      </c>
      <c r="AG83">
        <v>2.42000007629394</v>
      </c>
      <c r="AH83">
        <v>5.92000007629394</v>
      </c>
      <c r="AJ83" t="s">
        <v>4</v>
      </c>
      <c r="AK83">
        <v>2.4969999790191602</v>
      </c>
      <c r="AL83">
        <v>2.3399999141693102</v>
      </c>
      <c r="AM83">
        <v>5.5279998779296804</v>
      </c>
      <c r="AO83" t="s">
        <v>4</v>
      </c>
      <c r="AP83">
        <v>2.5139999389648402</v>
      </c>
      <c r="AQ83">
        <v>2.36100006103515</v>
      </c>
      <c r="AR83">
        <v>5.78200006484985</v>
      </c>
      <c r="AT83" t="s">
        <v>4</v>
      </c>
      <c r="AU83">
        <v>2.1640000343322701</v>
      </c>
      <c r="AV83">
        <v>2.3169999122619598</v>
      </c>
      <c r="AW83">
        <v>5.9819998741149902</v>
      </c>
    </row>
    <row r="84" spans="1:49" x14ac:dyDescent="0.2">
      <c r="A84" t="s">
        <v>43</v>
      </c>
      <c r="B84">
        <v>0.85850334606184098</v>
      </c>
      <c r="C84">
        <v>0.86579039228417098</v>
      </c>
      <c r="D84">
        <v>0.66121438325318205</v>
      </c>
      <c r="F84" t="s">
        <v>43</v>
      </c>
      <c r="G84">
        <v>0.85654293582127095</v>
      </c>
      <c r="H84">
        <v>0.869681778474237</v>
      </c>
      <c r="I84">
        <v>0.66532376875453503</v>
      </c>
      <c r="K84" t="s">
        <v>43</v>
      </c>
      <c r="L84">
        <v>0.86391215473007599</v>
      </c>
      <c r="M84">
        <v>0.86418851796560803</v>
      </c>
      <c r="N84">
        <v>0.66074163409201903</v>
      </c>
      <c r="P84" t="s">
        <v>43</v>
      </c>
      <c r="Q84">
        <v>0.85800990749088701</v>
      </c>
      <c r="R84">
        <v>0.86832202942518999</v>
      </c>
      <c r="S84">
        <v>0.66194328550985704</v>
      </c>
      <c r="U84" t="s">
        <v>43</v>
      </c>
      <c r="V84">
        <v>0.85922514535642602</v>
      </c>
      <c r="W84">
        <v>0.86842584363283304</v>
      </c>
      <c r="X84">
        <v>0.66160078776451003</v>
      </c>
      <c r="Z84" t="s">
        <v>43</v>
      </c>
      <c r="AA84">
        <v>0.85756367933710298</v>
      </c>
      <c r="AB84">
        <v>0.86630988001009401</v>
      </c>
      <c r="AC84">
        <v>0.66735965843765199</v>
      </c>
      <c r="AE84" t="s">
        <v>43</v>
      </c>
      <c r="AF84">
        <v>0.86073866728920401</v>
      </c>
      <c r="AG84">
        <v>0.86200161476477</v>
      </c>
      <c r="AH84">
        <v>0.66167435692633103</v>
      </c>
      <c r="AJ84" t="s">
        <v>43</v>
      </c>
      <c r="AK84">
        <v>0.85087758080522002</v>
      </c>
      <c r="AL84">
        <v>0.86624771472591</v>
      </c>
      <c r="AM84">
        <v>0.65828425703915106</v>
      </c>
      <c r="AO84" t="s">
        <v>43</v>
      </c>
      <c r="AP84">
        <v>0.85412083295181995</v>
      </c>
      <c r="AQ84">
        <v>0.86876690100549603</v>
      </c>
      <c r="AR84">
        <v>0.65477971557162096</v>
      </c>
      <c r="AT84" t="s">
        <v>43</v>
      </c>
      <c r="AU84">
        <v>0.85976790520805901</v>
      </c>
      <c r="AV84">
        <v>0.86492218261834397</v>
      </c>
      <c r="AW84">
        <v>0.66774185455028601</v>
      </c>
    </row>
    <row r="85" spans="1:49" x14ac:dyDescent="0.2">
      <c r="A85" t="s">
        <v>44</v>
      </c>
      <c r="B85">
        <v>10.481</v>
      </c>
      <c r="C85">
        <v>6.6580000000000004</v>
      </c>
      <c r="D85">
        <v>7.5380000000000003</v>
      </c>
      <c r="F85" t="s">
        <v>44</v>
      </c>
      <c r="G85">
        <v>10.932</v>
      </c>
      <c r="H85">
        <v>6.8380000000000001</v>
      </c>
      <c r="I85">
        <v>6.407</v>
      </c>
      <c r="K85" t="s">
        <v>44</v>
      </c>
      <c r="L85">
        <v>10.912000000000001</v>
      </c>
      <c r="M85">
        <v>6.2350000000000003</v>
      </c>
      <c r="N85">
        <v>6.2789999999999999</v>
      </c>
      <c r="P85" t="s">
        <v>44</v>
      </c>
      <c r="Q85">
        <v>10.968999999999999</v>
      </c>
      <c r="R85">
        <v>6.2670000000000003</v>
      </c>
      <c r="S85">
        <v>6.1020000000000003</v>
      </c>
      <c r="U85" t="s">
        <v>44</v>
      </c>
      <c r="V85">
        <v>11.061</v>
      </c>
      <c r="W85">
        <v>7.1779999999999999</v>
      </c>
      <c r="X85">
        <v>5.9880000000000004</v>
      </c>
      <c r="Z85" t="s">
        <v>44</v>
      </c>
      <c r="AA85">
        <v>12.49</v>
      </c>
      <c r="AB85">
        <v>7.7919999999999998</v>
      </c>
      <c r="AC85">
        <v>6.819</v>
      </c>
      <c r="AE85" t="s">
        <v>44</v>
      </c>
      <c r="AF85">
        <v>12.692</v>
      </c>
      <c r="AG85">
        <v>12.053000000000001</v>
      </c>
      <c r="AH85">
        <v>7.6130000000000004</v>
      </c>
      <c r="AJ85" t="s">
        <v>44</v>
      </c>
      <c r="AK85">
        <v>13.843</v>
      </c>
      <c r="AL85">
        <v>10.026</v>
      </c>
      <c r="AM85">
        <v>8.3940000000000001</v>
      </c>
      <c r="AO85" t="s">
        <v>44</v>
      </c>
      <c r="AP85">
        <v>12.778</v>
      </c>
      <c r="AQ85">
        <v>7.7249999999999996</v>
      </c>
      <c r="AR85">
        <v>6.9560000000000004</v>
      </c>
      <c r="AT85" t="s">
        <v>44</v>
      </c>
      <c r="AU85">
        <v>15.244999999999999</v>
      </c>
      <c r="AV85">
        <v>11.491</v>
      </c>
      <c r="AW85">
        <v>9.8079999999999998</v>
      </c>
    </row>
    <row r="86" spans="1:49" x14ac:dyDescent="0.2">
      <c r="A86" t="s">
        <v>0</v>
      </c>
      <c r="B86" t="s">
        <v>58</v>
      </c>
      <c r="C86" t="s">
        <v>58</v>
      </c>
      <c r="D86" t="s">
        <v>58</v>
      </c>
      <c r="F86" t="s">
        <v>0</v>
      </c>
      <c r="G86" t="s">
        <v>58</v>
      </c>
      <c r="H86" t="s">
        <v>58</v>
      </c>
      <c r="I86" t="s">
        <v>58</v>
      </c>
      <c r="K86" t="s">
        <v>0</v>
      </c>
      <c r="L86" t="s">
        <v>58</v>
      </c>
      <c r="M86" t="s">
        <v>58</v>
      </c>
      <c r="N86" t="s">
        <v>58</v>
      </c>
      <c r="P86" t="s">
        <v>0</v>
      </c>
      <c r="Q86" t="s">
        <v>58</v>
      </c>
      <c r="R86" t="s">
        <v>58</v>
      </c>
      <c r="S86" t="s">
        <v>58</v>
      </c>
      <c r="U86" t="s">
        <v>0</v>
      </c>
      <c r="V86" t="s">
        <v>58</v>
      </c>
      <c r="W86" t="s">
        <v>58</v>
      </c>
      <c r="X86" t="s">
        <v>58</v>
      </c>
      <c r="Z86" t="s">
        <v>0</v>
      </c>
      <c r="AA86" t="s">
        <v>58</v>
      </c>
      <c r="AB86" t="s">
        <v>58</v>
      </c>
      <c r="AC86" t="s">
        <v>58</v>
      </c>
      <c r="AE86" t="s">
        <v>0</v>
      </c>
      <c r="AF86" t="s">
        <v>58</v>
      </c>
      <c r="AG86" t="s">
        <v>58</v>
      </c>
      <c r="AH86" t="s">
        <v>58</v>
      </c>
      <c r="AJ86" t="s">
        <v>0</v>
      </c>
      <c r="AK86" t="s">
        <v>58</v>
      </c>
      <c r="AL86" t="s">
        <v>58</v>
      </c>
      <c r="AM86" t="s">
        <v>58</v>
      </c>
      <c r="AO86" t="s">
        <v>0</v>
      </c>
      <c r="AP86" t="s">
        <v>58</v>
      </c>
      <c r="AQ86" t="s">
        <v>58</v>
      </c>
      <c r="AR86" t="s">
        <v>58</v>
      </c>
      <c r="AT86" t="s">
        <v>0</v>
      </c>
      <c r="AU86" t="s">
        <v>58</v>
      </c>
      <c r="AV86" t="s">
        <v>58</v>
      </c>
      <c r="AW86" t="s">
        <v>58</v>
      </c>
    </row>
    <row r="87" spans="1:49" x14ac:dyDescent="0.2">
      <c r="A87" t="s">
        <v>2</v>
      </c>
      <c r="B87">
        <v>1.3879999999999999</v>
      </c>
      <c r="C87">
        <v>0.46600000000000003</v>
      </c>
      <c r="D87">
        <v>0.18</v>
      </c>
      <c r="F87" t="s">
        <v>2</v>
      </c>
      <c r="G87">
        <v>1.391</v>
      </c>
      <c r="H87">
        <v>0.107</v>
      </c>
      <c r="I87">
        <v>0.23300000000000001</v>
      </c>
      <c r="K87" t="s">
        <v>2</v>
      </c>
      <c r="L87">
        <v>1.391</v>
      </c>
      <c r="M87">
        <v>0.495</v>
      </c>
      <c r="N87">
        <v>0.26500000000000001</v>
      </c>
      <c r="P87" t="s">
        <v>2</v>
      </c>
      <c r="Q87">
        <v>1.39</v>
      </c>
      <c r="R87">
        <v>5.3999999999999999E-2</v>
      </c>
      <c r="S87">
        <v>0.29199999999999998</v>
      </c>
      <c r="U87" t="s">
        <v>2</v>
      </c>
      <c r="V87">
        <v>1.391</v>
      </c>
      <c r="W87">
        <v>0.23100000000000001</v>
      </c>
      <c r="X87">
        <v>0.19</v>
      </c>
      <c r="Z87" t="s">
        <v>2</v>
      </c>
      <c r="AA87">
        <v>1.391</v>
      </c>
      <c r="AB87">
        <v>0.34100000000000003</v>
      </c>
      <c r="AC87">
        <v>8.7999999999999995E-2</v>
      </c>
      <c r="AE87" t="s">
        <v>2</v>
      </c>
      <c r="AF87">
        <v>1.39</v>
      </c>
      <c r="AG87">
        <v>0.38400000000000001</v>
      </c>
      <c r="AH87">
        <v>0.13</v>
      </c>
      <c r="AJ87" t="s">
        <v>2</v>
      </c>
      <c r="AK87">
        <v>1.389</v>
      </c>
      <c r="AL87">
        <v>0.40600000000000003</v>
      </c>
      <c r="AM87">
        <v>9.9000000000000005E-2</v>
      </c>
      <c r="AO87" t="s">
        <v>2</v>
      </c>
      <c r="AP87">
        <v>1.391</v>
      </c>
      <c r="AQ87">
        <v>0.35499999999999998</v>
      </c>
      <c r="AR87">
        <v>0.114</v>
      </c>
      <c r="AT87" t="s">
        <v>2</v>
      </c>
      <c r="AU87">
        <v>1.391</v>
      </c>
      <c r="AV87">
        <v>0.14499999999999999</v>
      </c>
      <c r="AW87">
        <v>0.02</v>
      </c>
    </row>
    <row r="88" spans="1:49" x14ac:dyDescent="0.2">
      <c r="A88" t="s">
        <v>3</v>
      </c>
      <c r="B88">
        <v>1.3650000095367401</v>
      </c>
      <c r="C88">
        <v>0.45899999141693099</v>
      </c>
      <c r="D88">
        <v>0.178000003099441</v>
      </c>
      <c r="F88" t="s">
        <v>3</v>
      </c>
      <c r="G88">
        <v>1.36699998378753</v>
      </c>
      <c r="H88">
        <v>0.101000003516674</v>
      </c>
      <c r="I88">
        <v>0.231000006198883</v>
      </c>
      <c r="K88" t="s">
        <v>3</v>
      </c>
      <c r="L88">
        <v>1.36699998378753</v>
      </c>
      <c r="M88">
        <v>0.48800000548362699</v>
      </c>
      <c r="N88">
        <v>0.26100000739097501</v>
      </c>
      <c r="P88" t="s">
        <v>3</v>
      </c>
      <c r="Q88">
        <v>1.36699998378753</v>
      </c>
      <c r="R88">
        <v>4.8999998718500103E-2</v>
      </c>
      <c r="S88">
        <v>0.289000004529953</v>
      </c>
      <c r="U88" t="s">
        <v>3</v>
      </c>
      <c r="V88">
        <v>1.36699998378753</v>
      </c>
      <c r="W88">
        <v>0.224999994039535</v>
      </c>
      <c r="X88">
        <v>0.187999993562698</v>
      </c>
      <c r="Z88" t="s">
        <v>3</v>
      </c>
      <c r="AA88">
        <v>1.36699998378753</v>
      </c>
      <c r="AB88">
        <v>0.33500000834464999</v>
      </c>
      <c r="AC88">
        <v>8.5000000894069602E-2</v>
      </c>
      <c r="AE88" t="s">
        <v>3</v>
      </c>
      <c r="AF88">
        <v>1.36699998378753</v>
      </c>
      <c r="AG88">
        <v>0.37799999117851202</v>
      </c>
      <c r="AH88">
        <v>0.12700000405311501</v>
      </c>
      <c r="AJ88" t="s">
        <v>3</v>
      </c>
      <c r="AK88">
        <v>1.36600005626678</v>
      </c>
      <c r="AL88">
        <v>0.39899998903274497</v>
      </c>
      <c r="AM88">
        <v>9.7000002861022894E-2</v>
      </c>
      <c r="AO88" t="s">
        <v>3</v>
      </c>
      <c r="AP88">
        <v>1.36699998378753</v>
      </c>
      <c r="AQ88">
        <v>0.34799998998641901</v>
      </c>
      <c r="AR88">
        <v>0.111000001430511</v>
      </c>
      <c r="AT88" t="s">
        <v>3</v>
      </c>
      <c r="AU88">
        <v>1.36699998378753</v>
      </c>
      <c r="AV88">
        <v>0.138999998569488</v>
      </c>
      <c r="AW88">
        <v>1.60000007599592E-2</v>
      </c>
    </row>
    <row r="89" spans="1:49" x14ac:dyDescent="0.2">
      <c r="A89" t="s">
        <v>4</v>
      </c>
      <c r="B89">
        <v>4.6090002059936497</v>
      </c>
      <c r="C89">
        <v>1.5190000534057599</v>
      </c>
      <c r="D89">
        <v>0.58300000429153398</v>
      </c>
      <c r="F89" t="s">
        <v>4</v>
      </c>
      <c r="G89">
        <v>4.61700010299682</v>
      </c>
      <c r="H89">
        <v>0.33399999141693099</v>
      </c>
      <c r="I89">
        <v>0.75599998235702504</v>
      </c>
      <c r="K89" t="s">
        <v>4</v>
      </c>
      <c r="L89">
        <v>4.61700010299682</v>
      </c>
      <c r="M89">
        <v>1.6150000095367401</v>
      </c>
      <c r="N89">
        <v>0.855000019073486</v>
      </c>
      <c r="P89" t="s">
        <v>4</v>
      </c>
      <c r="Q89">
        <v>4.6149997711181596</v>
      </c>
      <c r="R89">
        <v>0.15999999642372101</v>
      </c>
      <c r="S89">
        <v>0.94599997997283902</v>
      </c>
      <c r="U89" t="s">
        <v>4</v>
      </c>
      <c r="V89">
        <v>4.6189999580383301</v>
      </c>
      <c r="W89">
        <v>0.74599999189376798</v>
      </c>
      <c r="X89">
        <v>0.61500000953674305</v>
      </c>
      <c r="Z89" t="s">
        <v>4</v>
      </c>
      <c r="AA89">
        <v>4.61700010299682</v>
      </c>
      <c r="AB89">
        <v>1.10800004005432</v>
      </c>
      <c r="AC89">
        <v>0.279000014066696</v>
      </c>
      <c r="AE89" t="s">
        <v>4</v>
      </c>
      <c r="AF89">
        <v>4.6160001754760698</v>
      </c>
      <c r="AG89">
        <v>1.25</v>
      </c>
      <c r="AH89">
        <v>0.41499999165534901</v>
      </c>
      <c r="AJ89" t="s">
        <v>4</v>
      </c>
      <c r="AK89">
        <v>4.6129999160766602</v>
      </c>
      <c r="AL89">
        <v>1.3200000524520801</v>
      </c>
      <c r="AM89">
        <v>0.31600001454353299</v>
      </c>
      <c r="AO89" t="s">
        <v>4</v>
      </c>
      <c r="AP89">
        <v>4.61700010299682</v>
      </c>
      <c r="AQ89">
        <v>1.15199995040893</v>
      </c>
      <c r="AR89">
        <v>0.365000009536743</v>
      </c>
      <c r="AT89" t="s">
        <v>4</v>
      </c>
      <c r="AU89">
        <v>4.6180000305175701</v>
      </c>
      <c r="AV89">
        <v>0.45899999141693099</v>
      </c>
      <c r="AW89">
        <v>5.2999999374151202E-2</v>
      </c>
    </row>
    <row r="90" spans="1:49" x14ac:dyDescent="0.2">
      <c r="A90" t="s">
        <v>43</v>
      </c>
      <c r="B90">
        <v>0.96079550035341998</v>
      </c>
      <c r="C90">
        <v>0.94527288344511096</v>
      </c>
      <c r="D90">
        <v>0.96147240132316603</v>
      </c>
      <c r="F90" t="s">
        <v>43</v>
      </c>
      <c r="G90">
        <v>0.95301842998200104</v>
      </c>
      <c r="H90">
        <v>0.94517620882113196</v>
      </c>
      <c r="I90">
        <v>0.96145623856308804</v>
      </c>
      <c r="K90" t="s">
        <v>43</v>
      </c>
      <c r="L90">
        <v>0.924814535668261</v>
      </c>
      <c r="M90">
        <v>0.945394266656293</v>
      </c>
      <c r="N90">
        <v>0.96146693581577602</v>
      </c>
      <c r="P90" t="s">
        <v>43</v>
      </c>
      <c r="Q90">
        <v>0.93604959029074597</v>
      </c>
      <c r="R90">
        <v>0.945078508798326</v>
      </c>
      <c r="S90">
        <v>0.96164883419716496</v>
      </c>
      <c r="U90" t="s">
        <v>43</v>
      </c>
      <c r="V90">
        <v>0.84844415828308395</v>
      </c>
      <c r="W90">
        <v>0.94526223400908604</v>
      </c>
      <c r="X90">
        <v>0.96153316439191105</v>
      </c>
      <c r="Z90" t="s">
        <v>43</v>
      </c>
      <c r="AA90">
        <v>0.95865799946817598</v>
      </c>
      <c r="AB90">
        <v>0.94536199587123604</v>
      </c>
      <c r="AC90">
        <v>0.96149598917882895</v>
      </c>
      <c r="AE90" t="s">
        <v>43</v>
      </c>
      <c r="AF90">
        <v>0.89500709949053603</v>
      </c>
      <c r="AG90">
        <v>0.94521541513278295</v>
      </c>
      <c r="AH90">
        <v>0.96162946204168898</v>
      </c>
      <c r="AJ90" t="s">
        <v>43</v>
      </c>
      <c r="AK90">
        <v>0.87203000337869097</v>
      </c>
      <c r="AL90">
        <v>0.94532449241795102</v>
      </c>
      <c r="AM90">
        <v>0.96156485741994102</v>
      </c>
      <c r="AO90" t="s">
        <v>43</v>
      </c>
      <c r="AP90">
        <v>0.963719599245352</v>
      </c>
      <c r="AQ90">
        <v>0.94513561043830796</v>
      </c>
      <c r="AR90">
        <v>0.96157195010601504</v>
      </c>
      <c r="AT90" t="s">
        <v>43</v>
      </c>
      <c r="AU90">
        <v>0.94280202377843203</v>
      </c>
      <c r="AV90">
        <v>0.94531665362963502</v>
      </c>
      <c r="AW90">
        <v>0.96142986696967903</v>
      </c>
    </row>
    <row r="91" spans="1:49" x14ac:dyDescent="0.2">
      <c r="A91" t="s">
        <v>44</v>
      </c>
      <c r="B91">
        <v>2.7719999999999998</v>
      </c>
      <c r="C91">
        <v>14.443</v>
      </c>
      <c r="D91">
        <v>8.0410000000000004</v>
      </c>
      <c r="F91" t="s">
        <v>44</v>
      </c>
      <c r="G91">
        <v>2.3180000000000001</v>
      </c>
      <c r="H91">
        <v>10.760999999999999</v>
      </c>
      <c r="I91">
        <v>8.3439999999999994</v>
      </c>
      <c r="K91" t="s">
        <v>44</v>
      </c>
      <c r="L91">
        <v>2.3010000000000002</v>
      </c>
      <c r="M91">
        <v>13.731</v>
      </c>
      <c r="N91">
        <v>11.430999999999999</v>
      </c>
      <c r="P91" t="s">
        <v>44</v>
      </c>
      <c r="Q91">
        <v>2.3039999999999998</v>
      </c>
      <c r="R91">
        <v>9.6329999999999991</v>
      </c>
      <c r="S91">
        <v>13.305</v>
      </c>
      <c r="U91" t="s">
        <v>44</v>
      </c>
      <c r="V91">
        <v>2.3109999999999999</v>
      </c>
      <c r="W91">
        <v>11.833</v>
      </c>
      <c r="X91">
        <v>11.602</v>
      </c>
      <c r="Z91" t="s">
        <v>44</v>
      </c>
      <c r="AA91">
        <v>2.323</v>
      </c>
      <c r="AB91">
        <v>16.300999999999998</v>
      </c>
      <c r="AC91">
        <v>10.504</v>
      </c>
      <c r="AE91" t="s">
        <v>44</v>
      </c>
      <c r="AF91">
        <v>2.3519999999999999</v>
      </c>
      <c r="AG91">
        <v>16.728000000000002</v>
      </c>
      <c r="AH91">
        <v>12.981999999999999</v>
      </c>
      <c r="AJ91" t="s">
        <v>44</v>
      </c>
      <c r="AK91">
        <v>2.3690000000000002</v>
      </c>
      <c r="AL91">
        <v>18.288</v>
      </c>
      <c r="AM91">
        <v>13.949</v>
      </c>
      <c r="AO91" t="s">
        <v>44</v>
      </c>
      <c r="AP91">
        <v>2.38</v>
      </c>
      <c r="AQ91">
        <v>17.175999999999998</v>
      </c>
      <c r="AR91">
        <v>13.186999999999999</v>
      </c>
      <c r="AT91" t="s">
        <v>44</v>
      </c>
      <c r="AU91">
        <v>2.3740000000000001</v>
      </c>
      <c r="AV91">
        <v>17.797000000000001</v>
      </c>
      <c r="AW91">
        <v>18.239999999999998</v>
      </c>
    </row>
    <row r="92" spans="1:49" x14ac:dyDescent="0.2">
      <c r="A92" t="s">
        <v>0</v>
      </c>
      <c r="B92" t="s">
        <v>21</v>
      </c>
      <c r="C92" t="s">
        <v>21</v>
      </c>
      <c r="D92" t="s">
        <v>21</v>
      </c>
      <c r="F92" t="s">
        <v>0</v>
      </c>
      <c r="G92" t="s">
        <v>21</v>
      </c>
      <c r="H92" t="s">
        <v>21</v>
      </c>
      <c r="I92" t="s">
        <v>21</v>
      </c>
      <c r="K92" t="s">
        <v>0</v>
      </c>
      <c r="L92" t="s">
        <v>21</v>
      </c>
      <c r="M92" t="s">
        <v>21</v>
      </c>
      <c r="N92" t="s">
        <v>21</v>
      </c>
      <c r="P92" t="s">
        <v>0</v>
      </c>
      <c r="Q92" t="s">
        <v>21</v>
      </c>
      <c r="R92" t="s">
        <v>21</v>
      </c>
      <c r="S92" t="s">
        <v>21</v>
      </c>
      <c r="U92" t="s">
        <v>0</v>
      </c>
      <c r="V92" t="s">
        <v>21</v>
      </c>
      <c r="W92" t="s">
        <v>21</v>
      </c>
      <c r="X92" t="s">
        <v>21</v>
      </c>
      <c r="Z92" t="s">
        <v>0</v>
      </c>
      <c r="AA92" t="s">
        <v>21</v>
      </c>
      <c r="AB92" t="s">
        <v>21</v>
      </c>
      <c r="AC92" t="s">
        <v>21</v>
      </c>
      <c r="AE92" t="s">
        <v>0</v>
      </c>
      <c r="AF92" t="s">
        <v>21</v>
      </c>
      <c r="AG92" t="s">
        <v>21</v>
      </c>
      <c r="AH92" t="s">
        <v>21</v>
      </c>
      <c r="AJ92" t="s">
        <v>0</v>
      </c>
      <c r="AK92" t="s">
        <v>21</v>
      </c>
      <c r="AL92" t="s">
        <v>21</v>
      </c>
      <c r="AM92" t="s">
        <v>21</v>
      </c>
      <c r="AO92" t="s">
        <v>0</v>
      </c>
      <c r="AP92" t="s">
        <v>21</v>
      </c>
      <c r="AQ92" t="s">
        <v>21</v>
      </c>
      <c r="AR92" t="s">
        <v>21</v>
      </c>
      <c r="AT92" t="s">
        <v>0</v>
      </c>
      <c r="AU92" t="s">
        <v>21</v>
      </c>
      <c r="AV92" t="s">
        <v>21</v>
      </c>
      <c r="AW92" t="s">
        <v>21</v>
      </c>
    </row>
    <row r="93" spans="1:49" x14ac:dyDescent="0.2">
      <c r="A93" t="s">
        <v>2</v>
      </c>
      <c r="B93">
        <v>0.155</v>
      </c>
      <c r="C93">
        <v>0.08</v>
      </c>
      <c r="D93">
        <v>3.2000000000000001E-2</v>
      </c>
      <c r="F93" t="s">
        <v>2</v>
      </c>
      <c r="G93">
        <v>0.183</v>
      </c>
      <c r="H93">
        <v>8.6999999999999994E-2</v>
      </c>
      <c r="I93">
        <v>0.122</v>
      </c>
      <c r="K93" t="s">
        <v>2</v>
      </c>
      <c r="L93">
        <v>0.16300000000000001</v>
      </c>
      <c r="M93">
        <v>0.27600000000000002</v>
      </c>
      <c r="N93">
        <v>0.112</v>
      </c>
      <c r="P93" t="s">
        <v>2</v>
      </c>
      <c r="Q93">
        <v>0.14199999999999999</v>
      </c>
      <c r="R93">
        <v>8.6999999999999994E-2</v>
      </c>
      <c r="S93">
        <v>0.107</v>
      </c>
      <c r="U93" t="s">
        <v>2</v>
      </c>
      <c r="V93">
        <v>0.16800000000000001</v>
      </c>
      <c r="W93">
        <v>4.1000000000000002E-2</v>
      </c>
      <c r="X93">
        <v>7.0999999999999994E-2</v>
      </c>
      <c r="Z93" t="s">
        <v>2</v>
      </c>
      <c r="AA93">
        <v>0.16</v>
      </c>
      <c r="AB93">
        <v>0.08</v>
      </c>
      <c r="AC93">
        <v>0.371</v>
      </c>
      <c r="AE93" t="s">
        <v>2</v>
      </c>
      <c r="AF93">
        <v>0.156</v>
      </c>
      <c r="AG93">
        <v>0.105</v>
      </c>
      <c r="AH93">
        <v>0.114</v>
      </c>
      <c r="AJ93" t="s">
        <v>2</v>
      </c>
      <c r="AK93">
        <v>0.16600000000000001</v>
      </c>
      <c r="AL93">
        <v>7.1999999999999995E-2</v>
      </c>
      <c r="AM93">
        <v>9.5000000000000001E-2</v>
      </c>
      <c r="AO93" t="s">
        <v>2</v>
      </c>
      <c r="AP93">
        <v>0.183</v>
      </c>
      <c r="AQ93">
        <v>0.10100000000000001</v>
      </c>
      <c r="AR93">
        <v>0.11899999999999999</v>
      </c>
      <c r="AT93" t="s">
        <v>2</v>
      </c>
      <c r="AU93">
        <v>0.183</v>
      </c>
      <c r="AV93">
        <v>0.09</v>
      </c>
      <c r="AW93">
        <v>0.105</v>
      </c>
    </row>
    <row r="94" spans="1:49" x14ac:dyDescent="0.2">
      <c r="A94" t="s">
        <v>3</v>
      </c>
      <c r="B94">
        <v>0.149000003933906</v>
      </c>
      <c r="C94">
        <v>7.5999997556209495E-2</v>
      </c>
      <c r="D94">
        <v>2.8000000864267301E-2</v>
      </c>
      <c r="F94" t="s">
        <v>3</v>
      </c>
      <c r="G94">
        <v>0.177000001072883</v>
      </c>
      <c r="H94">
        <v>8.2000002264976501E-2</v>
      </c>
      <c r="I94">
        <v>0.118000000715255</v>
      </c>
      <c r="K94" t="s">
        <v>3</v>
      </c>
      <c r="L94">
        <v>0.158000007271766</v>
      </c>
      <c r="M94">
        <v>0.27200001478195102</v>
      </c>
      <c r="N94">
        <v>0.10899999737739501</v>
      </c>
      <c r="P94" t="s">
        <v>3</v>
      </c>
      <c r="Q94">
        <v>0.13600000739097501</v>
      </c>
      <c r="R94">
        <v>8.2000002264976501E-2</v>
      </c>
      <c r="S94">
        <v>0.104000002145767</v>
      </c>
      <c r="U94" t="s">
        <v>3</v>
      </c>
      <c r="V94">
        <v>0.16200000047683699</v>
      </c>
      <c r="W94">
        <v>3.7000000476837103E-2</v>
      </c>
      <c r="X94">
        <v>6.7000001668929998E-2</v>
      </c>
      <c r="Z94" t="s">
        <v>3</v>
      </c>
      <c r="AA94">
        <v>0.15500000119209201</v>
      </c>
      <c r="AB94">
        <v>7.5999997556209495E-2</v>
      </c>
      <c r="AC94">
        <v>0.36800000071525502</v>
      </c>
      <c r="AE94" t="s">
        <v>3</v>
      </c>
      <c r="AF94">
        <v>0.15099999308586101</v>
      </c>
      <c r="AG94">
        <v>0.10000000149011599</v>
      </c>
      <c r="AH94">
        <v>0.109999999403953</v>
      </c>
      <c r="AJ94" t="s">
        <v>3</v>
      </c>
      <c r="AK94">
        <v>0.16099999845027901</v>
      </c>
      <c r="AL94">
        <v>6.7000001668929998E-2</v>
      </c>
      <c r="AM94">
        <v>9.2000000178813907E-2</v>
      </c>
      <c r="AO94" t="s">
        <v>3</v>
      </c>
      <c r="AP94">
        <v>0.177000001072883</v>
      </c>
      <c r="AQ94">
        <v>9.7000002861022894E-2</v>
      </c>
      <c r="AR94">
        <v>0.115999996662139</v>
      </c>
      <c r="AT94" t="s">
        <v>3</v>
      </c>
      <c r="AU94">
        <v>0.177000001072883</v>
      </c>
      <c r="AV94">
        <v>8.5000000894069602E-2</v>
      </c>
      <c r="AW94">
        <v>0.10199999809265101</v>
      </c>
    </row>
    <row r="95" spans="1:49" x14ac:dyDescent="0.2">
      <c r="A95" t="s">
        <v>4</v>
      </c>
      <c r="B95">
        <v>0.15000000596046401</v>
      </c>
      <c r="C95">
        <v>7.6999999582767403E-2</v>
      </c>
      <c r="D95">
        <v>2.89999991655349E-2</v>
      </c>
      <c r="F95" t="s">
        <v>4</v>
      </c>
      <c r="G95">
        <v>0.178000003099441</v>
      </c>
      <c r="H95">
        <v>8.2999996840953799E-2</v>
      </c>
      <c r="I95">
        <v>0.11999999731779</v>
      </c>
      <c r="K95" t="s">
        <v>4</v>
      </c>
      <c r="L95">
        <v>0.158999994397163</v>
      </c>
      <c r="M95">
        <v>0.27500000596046398</v>
      </c>
      <c r="N95">
        <v>0.111000001430511</v>
      </c>
      <c r="P95" t="s">
        <v>4</v>
      </c>
      <c r="Q95">
        <v>0.13699999451637199</v>
      </c>
      <c r="R95">
        <v>8.2999996840953799E-2</v>
      </c>
      <c r="S95">
        <v>0.104999996721744</v>
      </c>
      <c r="U95" t="s">
        <v>4</v>
      </c>
      <c r="V95">
        <v>0.164000004529953</v>
      </c>
      <c r="W95">
        <v>3.7000000476837103E-2</v>
      </c>
      <c r="X95">
        <v>6.8000003695487907E-2</v>
      </c>
      <c r="Z95" t="s">
        <v>4</v>
      </c>
      <c r="AA95">
        <v>0.15600000321865001</v>
      </c>
      <c r="AB95">
        <v>7.6999999582767403E-2</v>
      </c>
      <c r="AC95">
        <v>0.37200000882148698</v>
      </c>
      <c r="AE95" t="s">
        <v>4</v>
      </c>
      <c r="AF95">
        <v>0.15199999511241899</v>
      </c>
      <c r="AG95">
        <v>0.101000003516674</v>
      </c>
      <c r="AH95">
        <v>0.11200000345706899</v>
      </c>
      <c r="AJ95" t="s">
        <v>4</v>
      </c>
      <c r="AK95">
        <v>0.16200000047683699</v>
      </c>
      <c r="AL95">
        <v>6.8000003695487907E-2</v>
      </c>
      <c r="AM95">
        <v>9.3999996781349099E-2</v>
      </c>
      <c r="AO95" t="s">
        <v>4</v>
      </c>
      <c r="AP95">
        <v>0.17900000512599901</v>
      </c>
      <c r="AQ95">
        <v>9.7999997437000205E-2</v>
      </c>
      <c r="AR95">
        <v>0.116999998688697</v>
      </c>
      <c r="AT95" t="s">
        <v>4</v>
      </c>
      <c r="AU95">
        <v>0.178000003099441</v>
      </c>
      <c r="AV95">
        <v>8.6000002920627594E-2</v>
      </c>
      <c r="AW95">
        <v>0.103000000119209</v>
      </c>
    </row>
    <row r="96" spans="1:49" x14ac:dyDescent="0.2">
      <c r="A96" t="s">
        <v>43</v>
      </c>
      <c r="B96">
        <v>0.95170102912685794</v>
      </c>
      <c r="C96">
        <v>0.95205235630108997</v>
      </c>
      <c r="D96">
        <v>0.95304365298987703</v>
      </c>
      <c r="F96" t="s">
        <v>43</v>
      </c>
      <c r="G96">
        <v>0.92402916289453396</v>
      </c>
      <c r="H96">
        <v>0.95137686423101198</v>
      </c>
      <c r="I96">
        <v>0.95315189050217797</v>
      </c>
      <c r="K96" t="s">
        <v>43</v>
      </c>
      <c r="L96">
        <v>0.95195097697493203</v>
      </c>
      <c r="M96">
        <v>0.95339141381935999</v>
      </c>
      <c r="N96">
        <v>0.95329936187723596</v>
      </c>
      <c r="P96" t="s">
        <v>43</v>
      </c>
      <c r="Q96">
        <v>0.94981812412532496</v>
      </c>
      <c r="R96">
        <v>0.94954952572046103</v>
      </c>
      <c r="S96">
        <v>0.95344318859805199</v>
      </c>
      <c r="U96" t="s">
        <v>43</v>
      </c>
      <c r="V96">
        <v>0.95261526688023401</v>
      </c>
      <c r="W96">
        <v>0.95133517529934097</v>
      </c>
      <c r="X96">
        <v>0.95283935441204903</v>
      </c>
      <c r="Z96" t="s">
        <v>43</v>
      </c>
      <c r="AA96">
        <v>0.95205067836187196</v>
      </c>
      <c r="AB96">
        <v>0.950800768477987</v>
      </c>
      <c r="AC96">
        <v>0.91815800377051904</v>
      </c>
      <c r="AE96" t="s">
        <v>43</v>
      </c>
      <c r="AF96">
        <v>0.95102616713056998</v>
      </c>
      <c r="AG96">
        <v>0.95181108916477797</v>
      </c>
      <c r="AH96">
        <v>0.95188202466183502</v>
      </c>
      <c r="AJ96" t="s">
        <v>43</v>
      </c>
      <c r="AK96">
        <v>0.95239281203605997</v>
      </c>
      <c r="AL96">
        <v>0.94901185691851198</v>
      </c>
      <c r="AM96">
        <v>0.95339321571153801</v>
      </c>
      <c r="AO96" t="s">
        <v>43</v>
      </c>
      <c r="AP96">
        <v>0.93393376049478505</v>
      </c>
      <c r="AQ96">
        <v>0.95250372613502299</v>
      </c>
      <c r="AR96">
        <v>0.95323797060441195</v>
      </c>
      <c r="AT96" t="s">
        <v>43</v>
      </c>
      <c r="AU96">
        <v>0.85694158486047101</v>
      </c>
      <c r="AV96">
        <v>0.95023777114239305</v>
      </c>
      <c r="AW96">
        <v>0.95362330846294796</v>
      </c>
    </row>
    <row r="97" spans="1:49" x14ac:dyDescent="0.2">
      <c r="A97" t="s">
        <v>44</v>
      </c>
      <c r="B97">
        <v>10.461</v>
      </c>
      <c r="C97">
        <v>10.503</v>
      </c>
      <c r="D97">
        <v>10.384</v>
      </c>
      <c r="F97" t="s">
        <v>44</v>
      </c>
      <c r="G97">
        <v>4.6280000000000001</v>
      </c>
      <c r="H97">
        <v>12.795999999999999</v>
      </c>
      <c r="I97">
        <v>11.15</v>
      </c>
      <c r="K97" t="s">
        <v>44</v>
      </c>
      <c r="L97">
        <v>10.868</v>
      </c>
      <c r="M97">
        <v>2.8239999999999998</v>
      </c>
      <c r="N97">
        <v>9.6170000000000009</v>
      </c>
      <c r="P97" t="s">
        <v>44</v>
      </c>
      <c r="Q97">
        <v>10.914999999999999</v>
      </c>
      <c r="R97">
        <v>12.388</v>
      </c>
      <c r="S97">
        <v>10.821</v>
      </c>
      <c r="U97" t="s">
        <v>44</v>
      </c>
      <c r="V97">
        <v>10.888999999999999</v>
      </c>
      <c r="W97">
        <v>14.218</v>
      </c>
      <c r="X97">
        <v>11.52</v>
      </c>
      <c r="Z97" t="s">
        <v>44</v>
      </c>
      <c r="AA97">
        <v>12.234999999999999</v>
      </c>
      <c r="AB97">
        <v>14.336</v>
      </c>
      <c r="AC97">
        <v>2.895</v>
      </c>
      <c r="AE97" t="s">
        <v>44</v>
      </c>
      <c r="AF97">
        <v>12.573</v>
      </c>
      <c r="AG97">
        <v>18.497</v>
      </c>
      <c r="AH97">
        <v>19.82</v>
      </c>
      <c r="AJ97" t="s">
        <v>44</v>
      </c>
      <c r="AK97">
        <v>13.563000000000001</v>
      </c>
      <c r="AL97">
        <v>15.506</v>
      </c>
      <c r="AM97">
        <v>12.906000000000001</v>
      </c>
      <c r="AO97" t="s">
        <v>44</v>
      </c>
      <c r="AP97">
        <v>15.173</v>
      </c>
      <c r="AQ97">
        <v>14.945</v>
      </c>
      <c r="AR97">
        <v>13.566000000000001</v>
      </c>
      <c r="AT97" t="s">
        <v>44</v>
      </c>
      <c r="AU97">
        <v>2.9460000000000002</v>
      </c>
      <c r="AV97">
        <v>18.823</v>
      </c>
      <c r="AW97">
        <v>17.193000000000001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9A1B-681C-9F45-840F-BBD8C9C1E886}">
  <dimension ref="A1:Q115"/>
  <sheetViews>
    <sheetView topLeftCell="D1" workbookViewId="0">
      <selection activeCell="G27" sqref="G27"/>
    </sheetView>
  </sheetViews>
  <sheetFormatPr baseColWidth="10" defaultRowHeight="16" x14ac:dyDescent="0.2"/>
  <cols>
    <col min="2" max="2" width="14.83203125" customWidth="1"/>
    <col min="14" max="15" width="13.6640625" bestFit="1" customWidth="1"/>
  </cols>
  <sheetData>
    <row r="1" spans="1:17" x14ac:dyDescent="0.2">
      <c r="A1" s="14" t="s">
        <v>35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8" t="s">
        <v>37</v>
      </c>
      <c r="M1" s="7" t="s">
        <v>36</v>
      </c>
      <c r="N1" s="6" t="s">
        <v>38</v>
      </c>
      <c r="O1" s="6" t="s">
        <v>39</v>
      </c>
      <c r="Q1" t="s">
        <v>40</v>
      </c>
    </row>
    <row r="2" spans="1:17" x14ac:dyDescent="0.2">
      <c r="A2" t="s">
        <v>0</v>
      </c>
      <c r="B2" t="s">
        <v>1</v>
      </c>
      <c r="L2" s="8"/>
      <c r="M2" s="7"/>
      <c r="N2" s="6"/>
      <c r="O2" s="6"/>
      <c r="Q2">
        <f>TINV(0.05,$K$1-1)</f>
        <v>2.2621571627982053</v>
      </c>
    </row>
    <row r="3" spans="1:17" x14ac:dyDescent="0.2">
      <c r="A3" t="s">
        <v>2</v>
      </c>
      <c r="B3">
        <f>ROUND(AVERAGE(LSTM!B3:D3),4)</f>
        <v>0.18729999999999999</v>
      </c>
      <c r="C3">
        <f>ROUND(AVERAGE(LSTM!G3:I3),4)</f>
        <v>0.20069999999999999</v>
      </c>
      <c r="D3">
        <f>ROUND(AVERAGE(LSTM!L3:N3),4)</f>
        <v>0.1883</v>
      </c>
      <c r="E3">
        <f>ROUND(AVERAGE(LSTM!Q3:S3),4)</f>
        <v>0.20230000000000001</v>
      </c>
      <c r="F3">
        <f>ROUND(AVERAGE(LSTM!V3:X3),4)</f>
        <v>0.19900000000000001</v>
      </c>
      <c r="G3">
        <f>ROUND(AVERAGE(LSTM!AA3:AC3),4)</f>
        <v>0.1883</v>
      </c>
      <c r="H3">
        <f>ROUND(AVERAGE(LSTM!AF3:AH3),4)</f>
        <v>0.1963</v>
      </c>
      <c r="I3">
        <f>ROUND(AVERAGE(LSTM!AK3:AM3),4)</f>
        <v>0.1953</v>
      </c>
      <c r="J3">
        <f>ROUND(AVERAGE(LSTM!AP3:AR3),4)</f>
        <v>0.2097</v>
      </c>
      <c r="K3">
        <f>ROUND(AVERAGE(LSTM!AU3:AW3),4)</f>
        <v>0.23269999999999999</v>
      </c>
      <c r="L3" s="3">
        <f>ROUND(_xlfn.STDEV.P(B3:K3),4)</f>
        <v>1.2800000000000001E-2</v>
      </c>
      <c r="M3" s="2">
        <f>ROUND(AVERAGE(B3:K3),4)</f>
        <v>0.2</v>
      </c>
      <c r="N3" s="4">
        <f t="shared" ref="N3:N34" si="0">M3-$Q$2*L3/SQRT($K$1)</f>
        <v>0.1908434316035755</v>
      </c>
      <c r="O3" s="4">
        <f t="shared" ref="O3:O34" si="1">M3+$Q$2*L3/SQRT($K$1)</f>
        <v>0.20915656839642452</v>
      </c>
    </row>
    <row r="4" spans="1:17" x14ac:dyDescent="0.2">
      <c r="A4" t="s">
        <v>3</v>
      </c>
      <c r="B4">
        <f>ROUND(AVERAGE(LSTM!B4:D4),4)</f>
        <v>0.15</v>
      </c>
      <c r="C4">
        <f>ROUND(AVERAGE(LSTM!G4:I4),4)</f>
        <v>0.16070000000000001</v>
      </c>
      <c r="D4">
        <f>ROUND(AVERAGE(LSTM!L4:N4),4)</f>
        <v>0.15</v>
      </c>
      <c r="E4">
        <f>ROUND(AVERAGE(LSTM!Q4:S4),4)</f>
        <v>0.16270000000000001</v>
      </c>
      <c r="F4">
        <f>ROUND(AVERAGE(LSTM!V4:X4),4)</f>
        <v>0.159</v>
      </c>
      <c r="G4">
        <f>ROUND(AVERAGE(LSTM!AA4:AC4),4)</f>
        <v>0.151</v>
      </c>
      <c r="H4">
        <f>ROUND(AVERAGE(LSTM!AF4:AH4),4)</f>
        <v>0.15770000000000001</v>
      </c>
      <c r="I4">
        <f>ROUND(AVERAGE(LSTM!AK4:AM4),4)</f>
        <v>0.15529999999999999</v>
      </c>
      <c r="J4">
        <f>ROUND(AVERAGE(LSTM!AP4:AR4),4)</f>
        <v>0.17100000000000001</v>
      </c>
      <c r="K4">
        <f>ROUND(AVERAGE(LSTM!AU4:AW4),4)</f>
        <v>0.19600000000000001</v>
      </c>
      <c r="L4" s="3">
        <f t="shared" ref="L4:L67" si="2">ROUND(_xlfn.STDEV.P(B4:K4),4)</f>
        <v>1.3100000000000001E-2</v>
      </c>
      <c r="M4" s="2">
        <f t="shared" ref="M4:M67" si="3">ROUND(AVERAGE(B4:K4),4)</f>
        <v>0.1613</v>
      </c>
      <c r="N4" s="4">
        <f t="shared" si="0"/>
        <v>0.1519288245317843</v>
      </c>
      <c r="O4" s="4">
        <f t="shared" si="1"/>
        <v>0.1706711754682157</v>
      </c>
    </row>
    <row r="5" spans="1:17" x14ac:dyDescent="0.2">
      <c r="A5" t="s">
        <v>4</v>
      </c>
      <c r="B5">
        <f>ROUND(AVERAGE(LSTM!B5:D5),4)</f>
        <v>4.2519999999999998</v>
      </c>
      <c r="C5">
        <f>ROUND(AVERAGE(LSTM!G5:I5),4)</f>
        <v>4.5602999999999998</v>
      </c>
      <c r="D5">
        <f>ROUND(AVERAGE(LSTM!L5:N5),4)</f>
        <v>4.2439999999999998</v>
      </c>
      <c r="E5">
        <f>ROUND(AVERAGE(LSTM!Q5:S5),4)</f>
        <v>4.6086999999999998</v>
      </c>
      <c r="F5">
        <f>ROUND(AVERAGE(LSTM!V5:X5),4)</f>
        <v>4.5053000000000001</v>
      </c>
      <c r="G5">
        <f>ROUND(AVERAGE(LSTM!AA5:AC5),4)</f>
        <v>4.2832999999999997</v>
      </c>
      <c r="H5">
        <f>ROUND(AVERAGE(LSTM!AF5:AH5),4)</f>
        <v>4.4690000000000003</v>
      </c>
      <c r="I5">
        <f>ROUND(AVERAGE(LSTM!AK5:AM5),4)</f>
        <v>4.4029999999999996</v>
      </c>
      <c r="J5">
        <f>ROUND(AVERAGE(LSTM!AP5:AR5),4)</f>
        <v>4.8577000000000004</v>
      </c>
      <c r="K5">
        <f>ROUND(AVERAGE(LSTM!AU5:AW5),4)</f>
        <v>5.5743</v>
      </c>
      <c r="L5" s="3">
        <f t="shared" si="2"/>
        <v>0.37740000000000001</v>
      </c>
      <c r="M5" s="2">
        <f t="shared" si="3"/>
        <v>4.5758000000000001</v>
      </c>
      <c r="N5" s="4">
        <f t="shared" si="0"/>
        <v>4.3058243036866708</v>
      </c>
      <c r="O5" s="4">
        <f t="shared" si="1"/>
        <v>4.8457756963133294</v>
      </c>
    </row>
    <row r="6" spans="1:17" x14ac:dyDescent="0.2">
      <c r="A6" t="s">
        <v>43</v>
      </c>
      <c r="B6">
        <f>ROUND(AVERAGE(LSTM!B6:D6),4)</f>
        <v>0.79659999999999997</v>
      </c>
      <c r="C6">
        <f>ROUND(AVERAGE(LSTM!G6:I6),4)</f>
        <v>0.79239999999999999</v>
      </c>
      <c r="D6">
        <f>ROUND(AVERAGE(LSTM!L6:N6),4)</f>
        <v>0.79430000000000001</v>
      </c>
      <c r="E6">
        <f>ROUND(AVERAGE(LSTM!Q6:S6),4)</f>
        <v>0.79569999999999996</v>
      </c>
      <c r="F6">
        <f>ROUND(AVERAGE(LSTM!V6:X6),4)</f>
        <v>0.79630000000000001</v>
      </c>
      <c r="G6">
        <f>ROUND(AVERAGE(LSTM!AA6:AC6),4)</f>
        <v>0.79710000000000003</v>
      </c>
      <c r="H6">
        <f>ROUND(AVERAGE(LSTM!AF6:AH6),4)</f>
        <v>0.79720000000000002</v>
      </c>
      <c r="I6">
        <f>ROUND(AVERAGE(LSTM!AK6:AM6),4)</f>
        <v>0.79549999999999998</v>
      </c>
      <c r="J6">
        <f>ROUND(AVERAGE(LSTM!AP6:AR6),4)</f>
        <v>0.79210000000000003</v>
      </c>
      <c r="K6">
        <f>ROUND(AVERAGE(LSTM!AU6:AW6),4)</f>
        <v>0.79620000000000002</v>
      </c>
      <c r="L6" s="3">
        <f t="shared" si="2"/>
        <v>1.6999999999999999E-3</v>
      </c>
      <c r="M6" s="2">
        <f t="shared" si="3"/>
        <v>0.79530000000000001</v>
      </c>
      <c r="N6" s="4">
        <f t="shared" si="0"/>
        <v>0.79408389325984985</v>
      </c>
      <c r="O6" s="4">
        <f t="shared" si="1"/>
        <v>0.79651610674015016</v>
      </c>
    </row>
    <row r="7" spans="1:17" x14ac:dyDescent="0.2">
      <c r="A7" t="s">
        <v>44</v>
      </c>
      <c r="B7">
        <f>ROUND(AVERAGE(LSTM!B7:D7),4)</f>
        <v>7.8052999999999999</v>
      </c>
      <c r="C7">
        <f>ROUND(AVERAGE(LSTM!G7:I7),4)</f>
        <v>8.3742999999999999</v>
      </c>
      <c r="D7">
        <f>ROUND(AVERAGE(LSTM!L$7:N$7),4)</f>
        <v>7.9036999999999997</v>
      </c>
      <c r="E7">
        <f>ROUND(AVERAGE(LSTM!Q$7:S$7),4)</f>
        <v>8.1396999999999995</v>
      </c>
      <c r="F7">
        <f>ROUND(AVERAGE(LSTM!V$7:X$7),4)</f>
        <v>10.1943</v>
      </c>
      <c r="G7">
        <f>ROUND(AVERAGE(LSTM!AA$7:AC$7),4)</f>
        <v>9.4619999999999997</v>
      </c>
      <c r="H7">
        <f>ROUND(AVERAGE(LSTM!AF$7:AH$7),4)</f>
        <v>8.9009999999999998</v>
      </c>
      <c r="I7">
        <f>ROUND(AVERAGE(LSTM!AK$7:AM$7),4)</f>
        <v>14.247</v>
      </c>
      <c r="J7">
        <f>ROUND(AVERAGE(LSTM!AP$7:AR$7),4)</f>
        <v>11.366</v>
      </c>
      <c r="K7">
        <f>ROUND(AVERAGE(LSTM!AU$7:AW$7),4)</f>
        <v>16.325700000000001</v>
      </c>
      <c r="L7" s="3">
        <f t="shared" si="2"/>
        <v>2.7572999999999999</v>
      </c>
      <c r="M7" s="2">
        <f>ROUND(AVERAGE(B7:K7),4)</f>
        <v>10.2719</v>
      </c>
      <c r="N7" s="4">
        <f t="shared" si="0"/>
        <v>8.2994464031670869</v>
      </c>
      <c r="O7" s="4">
        <f t="shared" si="1"/>
        <v>12.244353596832914</v>
      </c>
    </row>
    <row r="8" spans="1:17" x14ac:dyDescent="0.2">
      <c r="A8" t="s">
        <v>0</v>
      </c>
      <c r="B8" t="s">
        <v>7</v>
      </c>
      <c r="C8" t="e">
        <f>ROUND(AVERAGE(LSTM!G8:I8),4)</f>
        <v>#DIV/0!</v>
      </c>
      <c r="D8" t="e">
        <f>ROUND(AVERAGE(LSTM!L8:N8),4)</f>
        <v>#DIV/0!</v>
      </c>
      <c r="E8" t="e">
        <f>ROUND(AVERAGE(LSTM!Q8:S8),4)</f>
        <v>#DIV/0!</v>
      </c>
      <c r="F8" t="e">
        <f>ROUND(AVERAGE(LSTM!V8:X8),4)</f>
        <v>#DIV/0!</v>
      </c>
      <c r="G8" t="e">
        <f>ROUND(AVERAGE(LSTM!AA8:AC8),4)</f>
        <v>#DIV/0!</v>
      </c>
      <c r="H8" t="e">
        <f>ROUND(AVERAGE(LSTM!AF8:AH8),4)</f>
        <v>#DIV/0!</v>
      </c>
      <c r="I8" t="e">
        <f>ROUND(AVERAGE(LSTM!AK8:AM8),4)</f>
        <v>#DIV/0!</v>
      </c>
      <c r="J8" t="e">
        <f>ROUND(AVERAGE(LSTM!AP8:AR8),4)</f>
        <v>#DIV/0!</v>
      </c>
      <c r="K8" t="e">
        <f>ROUND(AVERAGE(LSTM!AU8:AW8),4)</f>
        <v>#DIV/0!</v>
      </c>
      <c r="L8" s="3" t="e">
        <f t="shared" si="2"/>
        <v>#DIV/0!</v>
      </c>
      <c r="M8" s="2" t="e">
        <f>ROUND(AVERAGE(B8:K8),4)</f>
        <v>#DIV/0!</v>
      </c>
      <c r="N8" s="4" t="e">
        <f t="shared" si="0"/>
        <v>#DIV/0!</v>
      </c>
      <c r="O8" s="4" t="e">
        <f t="shared" si="1"/>
        <v>#DIV/0!</v>
      </c>
    </row>
    <row r="9" spans="1:17" x14ac:dyDescent="0.2">
      <c r="A9" t="s">
        <v>2</v>
      </c>
      <c r="B9">
        <f>ROUND(AVERAGE(LSTM!B9:D9),4)</f>
        <v>0.20200000000000001</v>
      </c>
      <c r="C9">
        <f>ROUND(AVERAGE(LSTM!G9:I9),4)</f>
        <v>0.23430000000000001</v>
      </c>
      <c r="D9">
        <f>ROUND(AVERAGE(LSTM!L9:N9),4)</f>
        <v>0.19700000000000001</v>
      </c>
      <c r="E9">
        <f>ROUND(AVERAGE(LSTM!Q9:S9),4)</f>
        <v>0.19370000000000001</v>
      </c>
      <c r="F9">
        <f>ROUND(AVERAGE(LSTM!V9:X9),4)</f>
        <v>0.1993</v>
      </c>
      <c r="G9">
        <f>ROUND(AVERAGE(LSTM!AA9:AC9),4)</f>
        <v>0.245</v>
      </c>
      <c r="H9">
        <f>ROUND(AVERAGE(LSTM!AF9:AH9),4)</f>
        <v>0.192</v>
      </c>
      <c r="I9">
        <f>ROUND(AVERAGE(LSTM!AK9:AM9),4)</f>
        <v>0.1893</v>
      </c>
      <c r="J9">
        <f>ROUND(AVERAGE(LSTM!AP9:AR9),4)</f>
        <v>0.19700000000000001</v>
      </c>
      <c r="K9">
        <f>ROUND(AVERAGE(LSTM!AU9:AW9),4)</f>
        <v>0.19869999999999999</v>
      </c>
      <c r="L9" s="3">
        <f t="shared" si="2"/>
        <v>1.7899999999999999E-2</v>
      </c>
      <c r="M9" s="2">
        <f t="shared" si="3"/>
        <v>0.20480000000000001</v>
      </c>
      <c r="N9" s="4">
        <f t="shared" si="0"/>
        <v>0.19199511138312511</v>
      </c>
      <c r="O9" s="4">
        <f t="shared" si="1"/>
        <v>0.21760488861687491</v>
      </c>
    </row>
    <row r="10" spans="1:17" x14ac:dyDescent="0.2">
      <c r="A10" t="s">
        <v>3</v>
      </c>
      <c r="B10">
        <f>ROUND(AVERAGE(LSTM!B10:D10),4)</f>
        <v>0.1623</v>
      </c>
      <c r="C10">
        <f>ROUND(AVERAGE(LSTM!G10:I10),4)</f>
        <v>0.19769999999999999</v>
      </c>
      <c r="D10">
        <f>ROUND(AVERAGE(LSTM!L10:N10),4)</f>
        <v>0.1573</v>
      </c>
      <c r="E10">
        <f>ROUND(AVERAGE(LSTM!Q10:S10),4)</f>
        <v>0.1547</v>
      </c>
      <c r="F10">
        <f>ROUND(AVERAGE(LSTM!V10:X10),4)</f>
        <v>0.1593</v>
      </c>
      <c r="G10">
        <f>ROUND(AVERAGE(LSTM!AA10:AC10),4)</f>
        <v>0.2077</v>
      </c>
      <c r="H10">
        <f>ROUND(AVERAGE(LSTM!AF10:AH10),4)</f>
        <v>0.1527</v>
      </c>
      <c r="I10">
        <f>ROUND(AVERAGE(LSTM!AK10:AM10),4)</f>
        <v>0.15029999999999999</v>
      </c>
      <c r="J10">
        <f>ROUND(AVERAGE(LSTM!AP10:AR10),4)</f>
        <v>0.15629999999999999</v>
      </c>
      <c r="K10">
        <f>ROUND(AVERAGE(LSTM!AU10:AW10),4)</f>
        <v>0.16</v>
      </c>
      <c r="L10" s="3">
        <f t="shared" si="2"/>
        <v>1.89E-2</v>
      </c>
      <c r="M10" s="2">
        <f t="shared" si="3"/>
        <v>0.1658</v>
      </c>
      <c r="N10" s="4">
        <f t="shared" si="0"/>
        <v>0.15227975447715444</v>
      </c>
      <c r="O10" s="4">
        <f t="shared" si="1"/>
        <v>0.17932024552284556</v>
      </c>
    </row>
    <row r="11" spans="1:17" x14ac:dyDescent="0.2">
      <c r="A11" t="s">
        <v>4</v>
      </c>
      <c r="B11">
        <f>ROUND(AVERAGE(LSTM!B11:D11),4)</f>
        <v>3.5392999999999999</v>
      </c>
      <c r="C11">
        <f>ROUND(AVERAGE(LSTM!G11:I11),4)</f>
        <v>4.2853000000000003</v>
      </c>
      <c r="D11">
        <f>ROUND(AVERAGE(LSTM!L11:N11),4)</f>
        <v>3.4297</v>
      </c>
      <c r="E11">
        <f>ROUND(AVERAGE(LSTM!Q11:S11),4)</f>
        <v>3.3706999999999998</v>
      </c>
      <c r="F11">
        <f>ROUND(AVERAGE(LSTM!V11:X11),4)</f>
        <v>3.4710000000000001</v>
      </c>
      <c r="G11">
        <f>ROUND(AVERAGE(LSTM!AA11:AC11),4)</f>
        <v>4.492</v>
      </c>
      <c r="H11">
        <f>ROUND(AVERAGE(LSTM!AF11:AH11),4)</f>
        <v>3.33</v>
      </c>
      <c r="I11">
        <f>ROUND(AVERAGE(LSTM!AK11:AM11),4)</f>
        <v>3.2887</v>
      </c>
      <c r="J11">
        <f>ROUND(AVERAGE(LSTM!AP11:AR11),4)</f>
        <v>3.4209999999999998</v>
      </c>
      <c r="K11">
        <f>ROUND(AVERAGE(LSTM!AU11:AW11),4)</f>
        <v>3.4876999999999998</v>
      </c>
      <c r="L11" s="3">
        <f t="shared" si="2"/>
        <v>0.39750000000000002</v>
      </c>
      <c r="M11" s="2">
        <f t="shared" si="3"/>
        <v>3.6114999999999999</v>
      </c>
      <c r="N11" s="4">
        <f t="shared" si="0"/>
        <v>3.3271456298766608</v>
      </c>
      <c r="O11" s="4">
        <f t="shared" si="1"/>
        <v>3.895854370123339</v>
      </c>
    </row>
    <row r="12" spans="1:17" x14ac:dyDescent="0.2">
      <c r="A12" t="s">
        <v>43</v>
      </c>
      <c r="B12">
        <f>ROUND(AVERAGE(LSTM!B12:D12),4)</f>
        <v>0.79930000000000001</v>
      </c>
      <c r="C12">
        <f>ROUND(AVERAGE(LSTM!G12:I12),4)</f>
        <v>0.79700000000000004</v>
      </c>
      <c r="D12">
        <f>ROUND(AVERAGE(LSTM!L12:N12),4)</f>
        <v>0.79859999999999998</v>
      </c>
      <c r="E12">
        <f>ROUND(AVERAGE(LSTM!Q12:S12),4)</f>
        <v>0.7954</v>
      </c>
      <c r="F12">
        <f>ROUND(AVERAGE(LSTM!V12:X12),4)</f>
        <v>0.78949999999999998</v>
      </c>
      <c r="G12">
        <f>ROUND(AVERAGE(LSTM!AA12:AC12),4)</f>
        <v>0.79559999999999997</v>
      </c>
      <c r="H12">
        <f>ROUND(AVERAGE(LSTM!AF12:AH12),4)</f>
        <v>0.79679999999999995</v>
      </c>
      <c r="I12">
        <f>ROUND(AVERAGE(LSTM!AK12:AM12),4)</f>
        <v>0.79859999999999998</v>
      </c>
      <c r="J12">
        <f>ROUND(AVERAGE(LSTM!AP12:AR12),4)</f>
        <v>0.79500000000000004</v>
      </c>
      <c r="K12">
        <f>ROUND(AVERAGE(LSTM!AU12:AW12),4)</f>
        <v>0.79469999999999996</v>
      </c>
      <c r="L12" s="3">
        <f t="shared" si="2"/>
        <v>2.7000000000000001E-3</v>
      </c>
      <c r="M12" s="2">
        <f t="shared" si="3"/>
        <v>0.79610000000000003</v>
      </c>
      <c r="N12" s="4">
        <f t="shared" si="0"/>
        <v>0.79416853635387918</v>
      </c>
      <c r="O12" s="4">
        <f t="shared" si="1"/>
        <v>0.79803146364612088</v>
      </c>
    </row>
    <row r="13" spans="1:17" x14ac:dyDescent="0.2">
      <c r="A13" t="s">
        <v>44</v>
      </c>
      <c r="B13">
        <f>ROUND(AVERAGE(LSTM!B13:D13),4)</f>
        <v>8.0470000000000006</v>
      </c>
      <c r="C13">
        <f>ROUND(AVERAGE(LSTM!G13:I13),4)</f>
        <v>7.3426999999999998</v>
      </c>
      <c r="D13">
        <f>ROUND(AVERAGE(LSTM!L13:N13),4)</f>
        <v>7.9973000000000001</v>
      </c>
      <c r="E13">
        <f>ROUND(AVERAGE(LSTM!Q13:S13),4)</f>
        <v>9.6489999999999991</v>
      </c>
      <c r="F13">
        <f>ROUND(AVERAGE(LSTM!V13:X13),4)</f>
        <v>9.85</v>
      </c>
      <c r="G13">
        <f>ROUND(AVERAGE(LSTM!AA13:AC13),4)</f>
        <v>8.9149999999999991</v>
      </c>
      <c r="H13">
        <f>ROUND(AVERAGE(LSTM!AF13:AH13),4)</f>
        <v>12.9543</v>
      </c>
      <c r="I13">
        <f>ROUND(AVERAGE(LSTM!AK13:AM13),4)</f>
        <v>10.6393</v>
      </c>
      <c r="J13">
        <f>ROUND(AVERAGE(LSTM!AP13:AR13),4)</f>
        <v>11.692</v>
      </c>
      <c r="K13">
        <f>ROUND(AVERAGE(LSTM!AU13:AW13),4)</f>
        <v>12.064</v>
      </c>
      <c r="L13" s="3">
        <f t="shared" si="2"/>
        <v>1.7999000000000001</v>
      </c>
      <c r="M13" s="2">
        <f t="shared" si="3"/>
        <v>9.9151000000000007</v>
      </c>
      <c r="N13" s="4">
        <f t="shared" si="0"/>
        <v>8.6275291049434006</v>
      </c>
      <c r="O13" s="4">
        <f t="shared" si="1"/>
        <v>11.202670895056601</v>
      </c>
    </row>
    <row r="14" spans="1:17" x14ac:dyDescent="0.2">
      <c r="A14" t="s">
        <v>0</v>
      </c>
      <c r="B14" t="s">
        <v>8</v>
      </c>
      <c r="C14" t="e">
        <f>ROUND(AVERAGE(LSTM!G14:I14),4)</f>
        <v>#DIV/0!</v>
      </c>
      <c r="D14" t="e">
        <f>ROUND(AVERAGE(LSTM!L14:N14),4)</f>
        <v>#DIV/0!</v>
      </c>
      <c r="E14" t="e">
        <f>ROUND(AVERAGE(LSTM!Q14:S14),4)</f>
        <v>#DIV/0!</v>
      </c>
      <c r="F14" t="e">
        <f>ROUND(AVERAGE(LSTM!V14:X14),4)</f>
        <v>#DIV/0!</v>
      </c>
      <c r="G14" t="e">
        <f>ROUND(AVERAGE(LSTM!AA14:AC14),4)</f>
        <v>#DIV/0!</v>
      </c>
      <c r="H14" t="e">
        <f>ROUND(AVERAGE(LSTM!AF14:AH14),4)</f>
        <v>#DIV/0!</v>
      </c>
      <c r="I14" t="e">
        <f>ROUND(AVERAGE(LSTM!AK14:AM14),4)</f>
        <v>#DIV/0!</v>
      </c>
      <c r="J14" t="e">
        <f>ROUND(AVERAGE(LSTM!AP14:AR14),4)</f>
        <v>#DIV/0!</v>
      </c>
      <c r="K14" t="e">
        <f>ROUND(AVERAGE(LSTM!AU14:AW14),4)</f>
        <v>#DIV/0!</v>
      </c>
      <c r="L14" s="3" t="e">
        <f t="shared" si="2"/>
        <v>#DIV/0!</v>
      </c>
      <c r="M14" s="2" t="e">
        <f>ROUND(AVERAGE(B14:K14),4)</f>
        <v>#DIV/0!</v>
      </c>
      <c r="N14" s="4" t="e">
        <f t="shared" si="0"/>
        <v>#DIV/0!</v>
      </c>
      <c r="O14" s="4" t="e">
        <f t="shared" si="1"/>
        <v>#DIV/0!</v>
      </c>
    </row>
    <row r="15" spans="1:17" x14ac:dyDescent="0.2">
      <c r="A15" t="s">
        <v>2</v>
      </c>
      <c r="B15">
        <f>ROUND(AVERAGE(LSTM!B15:D15),4)</f>
        <v>1.1032999999999999</v>
      </c>
      <c r="C15">
        <f>ROUND(AVERAGE(LSTM!G15:I15),4)</f>
        <v>0.98099999999999998</v>
      </c>
      <c r="D15">
        <f>ROUND(AVERAGE(LSTM!L15:N15),4)</f>
        <v>0.93899999999999995</v>
      </c>
      <c r="E15">
        <f>ROUND(AVERAGE(LSTM!Q15:S15),4)</f>
        <v>1.1003000000000001</v>
      </c>
      <c r="F15">
        <f>ROUND(AVERAGE(LSTM!V15:X15),4)</f>
        <v>0.99299999999999999</v>
      </c>
      <c r="G15">
        <f>ROUND(AVERAGE(LSTM!AA15:AC15),4)</f>
        <v>1.0867</v>
      </c>
      <c r="H15">
        <f>ROUND(AVERAGE(LSTM!AF15:AH15),4)</f>
        <v>1.0509999999999999</v>
      </c>
      <c r="I15">
        <f>ROUND(AVERAGE(LSTM!AK15:AM15),4)</f>
        <v>0.96730000000000005</v>
      </c>
      <c r="J15">
        <f>ROUND(AVERAGE(LSTM!AP15:AR15),4)</f>
        <v>1.0126999999999999</v>
      </c>
      <c r="K15">
        <f>ROUND(AVERAGE(LSTM!AU15:AW15),4)</f>
        <v>1.0223</v>
      </c>
      <c r="L15" s="3">
        <f t="shared" si="2"/>
        <v>5.4899999999999997E-2</v>
      </c>
      <c r="M15" s="2">
        <f t="shared" si="3"/>
        <v>1.0257000000000001</v>
      </c>
      <c r="N15" s="4">
        <f t="shared" si="0"/>
        <v>0.9864269058622106</v>
      </c>
      <c r="O15" s="4">
        <f t="shared" si="1"/>
        <v>1.0649730941377895</v>
      </c>
    </row>
    <row r="16" spans="1:17" x14ac:dyDescent="0.2">
      <c r="A16" t="s">
        <v>3</v>
      </c>
      <c r="B16">
        <f>ROUND(AVERAGE(LSTM!B16:D16),4)</f>
        <v>1.0857000000000001</v>
      </c>
      <c r="C16">
        <f>ROUND(AVERAGE(LSTM!G16:I16),4)</f>
        <v>0.96230000000000004</v>
      </c>
      <c r="D16">
        <f>ROUND(AVERAGE(LSTM!L16:N16),4)</f>
        <v>0.92200000000000004</v>
      </c>
      <c r="E16">
        <f>ROUND(AVERAGE(LSTM!Q16:S16),4)</f>
        <v>1.0832999999999999</v>
      </c>
      <c r="F16">
        <f>ROUND(AVERAGE(LSTM!V16:X16),4)</f>
        <v>0.97529999999999994</v>
      </c>
      <c r="G16">
        <f>ROUND(AVERAGE(LSTM!AA16:AC16),4)</f>
        <v>1.069</v>
      </c>
      <c r="H16">
        <f>ROUND(AVERAGE(LSTM!AF16:AH16),4)</f>
        <v>1.0343</v>
      </c>
      <c r="I16">
        <f>ROUND(AVERAGE(LSTM!AK16:AM16),4)</f>
        <v>0.94930000000000003</v>
      </c>
      <c r="J16">
        <f>ROUND(AVERAGE(LSTM!AP16:AR16),4)</f>
        <v>0.99670000000000003</v>
      </c>
      <c r="K16">
        <f>ROUND(AVERAGE(LSTM!AU16:AW16),4)</f>
        <v>1.0057</v>
      </c>
      <c r="L16" s="3">
        <f t="shared" si="2"/>
        <v>5.5E-2</v>
      </c>
      <c r="M16" s="2">
        <f t="shared" si="3"/>
        <v>1.0084</v>
      </c>
      <c r="N16" s="4">
        <f t="shared" si="0"/>
        <v>0.96905537017161336</v>
      </c>
      <c r="O16" s="4">
        <f t="shared" si="1"/>
        <v>1.0477446298283866</v>
      </c>
    </row>
    <row r="17" spans="1:15" x14ac:dyDescent="0.2">
      <c r="A17" t="s">
        <v>4</v>
      </c>
      <c r="B17">
        <f>ROUND(AVERAGE(LSTM!B17:D17),4)</f>
        <v>1.4826999999999999</v>
      </c>
      <c r="C17">
        <f>ROUND(AVERAGE(LSTM!G17:I17),4)</f>
        <v>1.3109999999999999</v>
      </c>
      <c r="D17">
        <f>ROUND(AVERAGE(LSTM!L17:N17),4)</f>
        <v>1.2557</v>
      </c>
      <c r="E17">
        <f>ROUND(AVERAGE(LSTM!Q17:S17),4)</f>
        <v>1.4786999999999999</v>
      </c>
      <c r="F17">
        <f>ROUND(AVERAGE(LSTM!V17:X17),4)</f>
        <v>1.3297000000000001</v>
      </c>
      <c r="G17">
        <f>ROUND(AVERAGE(LSTM!AA17:AC17),4)</f>
        <v>1.4597</v>
      </c>
      <c r="H17">
        <f>ROUND(AVERAGE(LSTM!AF17:AH17),4)</f>
        <v>1.4117</v>
      </c>
      <c r="I17">
        <f>ROUND(AVERAGE(LSTM!AK17:AM17),4)</f>
        <v>1.2932999999999999</v>
      </c>
      <c r="J17">
        <f>ROUND(AVERAGE(LSTM!AP17:AR17),4)</f>
        <v>1.359</v>
      </c>
      <c r="K17">
        <f>ROUND(AVERAGE(LSTM!AU17:AW17),4)</f>
        <v>1.3716999999999999</v>
      </c>
      <c r="L17" s="3">
        <f t="shared" si="2"/>
        <v>7.6300000000000007E-2</v>
      </c>
      <c r="M17" s="2">
        <f t="shared" si="3"/>
        <v>1.3753</v>
      </c>
      <c r="N17" s="4">
        <f t="shared" si="0"/>
        <v>1.3207182680744383</v>
      </c>
      <c r="O17" s="4">
        <f t="shared" si="1"/>
        <v>1.4298817319255617</v>
      </c>
    </row>
    <row r="18" spans="1:15" x14ac:dyDescent="0.2">
      <c r="A18" t="s">
        <v>43</v>
      </c>
      <c r="B18">
        <f>ROUND(AVERAGE(LSTM!B18:D18),4)</f>
        <v>0.95669999999999999</v>
      </c>
      <c r="C18">
        <f>ROUND(AVERAGE(LSTM!G18:I18),4)</f>
        <v>0.91149999999999998</v>
      </c>
      <c r="D18">
        <f>ROUND(AVERAGE(LSTM!L18:N18),4)</f>
        <v>0.95650000000000002</v>
      </c>
      <c r="E18">
        <f>ROUND(AVERAGE(LSTM!Q18:S18),4)</f>
        <v>0.95620000000000005</v>
      </c>
      <c r="F18">
        <f>ROUND(AVERAGE(LSTM!V18:X18),4)</f>
        <v>0.91420000000000001</v>
      </c>
      <c r="G18">
        <f>ROUND(AVERAGE(LSTM!AA18:AC18),4)</f>
        <v>0.95399999999999996</v>
      </c>
      <c r="H18">
        <f>ROUND(AVERAGE(LSTM!AF18:AH18),4)</f>
        <v>0.95599999999999996</v>
      </c>
      <c r="I18">
        <f>ROUND(AVERAGE(LSTM!AK18:AM18),4)</f>
        <v>0.95479999999999998</v>
      </c>
      <c r="J18">
        <f>ROUND(AVERAGE(LSTM!AP18:AR18),4)</f>
        <v>0.93269999999999997</v>
      </c>
      <c r="K18">
        <f>ROUND(AVERAGE(LSTM!AU18:AW18),4)</f>
        <v>0.96940000000000004</v>
      </c>
      <c r="L18" s="3">
        <f t="shared" si="2"/>
        <v>1.8700000000000001E-2</v>
      </c>
      <c r="M18" s="2">
        <f t="shared" si="3"/>
        <v>0.94620000000000004</v>
      </c>
      <c r="N18" s="4">
        <f t="shared" si="0"/>
        <v>0.93282282585834864</v>
      </c>
      <c r="O18" s="4">
        <f t="shared" si="1"/>
        <v>0.95957717414165145</v>
      </c>
    </row>
    <row r="19" spans="1:15" x14ac:dyDescent="0.2">
      <c r="A19" t="s">
        <v>44</v>
      </c>
      <c r="B19">
        <f>ROUND(AVERAGE(LSTM!B19:D19),4)</f>
        <v>7.99</v>
      </c>
      <c r="C19">
        <f>ROUND(AVERAGE(LSTM!G19:I19),4)</f>
        <v>10.196300000000001</v>
      </c>
      <c r="D19">
        <f>ROUND(AVERAGE(LSTM!L19:N19),4)</f>
        <v>8.4700000000000006</v>
      </c>
      <c r="E19">
        <f>ROUND(AVERAGE(LSTM!Q19:S19),4)</f>
        <v>8.4132999999999996</v>
      </c>
      <c r="F19">
        <f>ROUND(AVERAGE(LSTM!V19:X19),4)</f>
        <v>13.0893</v>
      </c>
      <c r="G19">
        <f>ROUND(AVERAGE(LSTM!AA19:AC19),4)</f>
        <v>9.5250000000000004</v>
      </c>
      <c r="H19">
        <f>ROUND(AVERAGE(LSTM!AF19:AH19),4)</f>
        <v>9.7437000000000005</v>
      </c>
      <c r="I19">
        <f>ROUND(AVERAGE(LSTM!AK19:AM19),4)</f>
        <v>12.528</v>
      </c>
      <c r="J19">
        <f>ROUND(AVERAGE(LSTM!AP19:AR19),4)</f>
        <v>10.843299999999999</v>
      </c>
      <c r="K19">
        <f>ROUND(AVERAGE(LSTM!AU19:AW19),4)</f>
        <v>11.525</v>
      </c>
      <c r="L19" s="3">
        <f t="shared" si="2"/>
        <v>1.6631</v>
      </c>
      <c r="M19" s="2">
        <f t="shared" si="3"/>
        <v>10.2324</v>
      </c>
      <c r="N19" s="4">
        <f t="shared" si="0"/>
        <v>9.0426899296801881</v>
      </c>
      <c r="O19" s="4">
        <f t="shared" si="1"/>
        <v>11.422110070319812</v>
      </c>
    </row>
    <row r="20" spans="1:15" x14ac:dyDescent="0.2">
      <c r="A20" t="s">
        <v>0</v>
      </c>
      <c r="B20" t="s">
        <v>9</v>
      </c>
      <c r="C20" t="e">
        <f>ROUND(AVERAGE(LSTM!G20:I20),4)</f>
        <v>#DIV/0!</v>
      </c>
      <c r="D20" t="e">
        <f>ROUND(AVERAGE(LSTM!L20:N20),4)</f>
        <v>#DIV/0!</v>
      </c>
      <c r="E20" t="e">
        <f>ROUND(AVERAGE(LSTM!Q20:S20),4)</f>
        <v>#DIV/0!</v>
      </c>
      <c r="F20" t="e">
        <f>ROUND(AVERAGE(LSTM!V20:X20),4)</f>
        <v>#DIV/0!</v>
      </c>
      <c r="G20" t="e">
        <f>ROUND(AVERAGE(LSTM!AA20:AC20),4)</f>
        <v>#DIV/0!</v>
      </c>
      <c r="H20" t="e">
        <f>ROUND(AVERAGE(LSTM!AF20:AH20),4)</f>
        <v>#DIV/0!</v>
      </c>
      <c r="I20" t="e">
        <f>ROUND(AVERAGE(LSTM!AK20:AM20),4)</f>
        <v>#DIV/0!</v>
      </c>
      <c r="J20" t="e">
        <f>ROUND(AVERAGE(LSTM!AP20:AR20),4)</f>
        <v>#DIV/0!</v>
      </c>
      <c r="K20" t="e">
        <f>ROUND(AVERAGE(LSTM!AU20:AW20),4)</f>
        <v>#DIV/0!</v>
      </c>
      <c r="L20" s="3" t="e">
        <f t="shared" si="2"/>
        <v>#DIV/0!</v>
      </c>
      <c r="M20" s="2" t="e">
        <f>ROUND(AVERAGE(B20:K20),4)</f>
        <v>#DIV/0!</v>
      </c>
      <c r="N20" s="4" t="e">
        <f t="shared" si="0"/>
        <v>#DIV/0!</v>
      </c>
      <c r="O20" s="4" t="e">
        <f t="shared" si="1"/>
        <v>#DIV/0!</v>
      </c>
    </row>
    <row r="21" spans="1:15" x14ac:dyDescent="0.2">
      <c r="A21" t="s">
        <v>2</v>
      </c>
      <c r="B21">
        <f>ROUND(AVERAGE(LSTM!B21:D21),4)</f>
        <v>0.98770000000000002</v>
      </c>
      <c r="C21">
        <f>ROUND(AVERAGE(LSTM!G21:I21),4)</f>
        <v>1.0872999999999999</v>
      </c>
      <c r="D21">
        <f>ROUND(AVERAGE(LSTM!L21:N21),4)</f>
        <v>1.0483</v>
      </c>
      <c r="E21">
        <f>ROUND(AVERAGE(LSTM!Q21:S21),4)</f>
        <v>0.96</v>
      </c>
      <c r="F21">
        <f>ROUND(AVERAGE(LSTM!V21:X21),4)</f>
        <v>1.075</v>
      </c>
      <c r="G21">
        <f>ROUND(AVERAGE(LSTM!AA21:AC21),4)</f>
        <v>0.9577</v>
      </c>
      <c r="H21">
        <f>ROUND(AVERAGE(LSTM!AF21:AH21),4)</f>
        <v>1.0792999999999999</v>
      </c>
      <c r="I21">
        <f>ROUND(AVERAGE(LSTM!AK21:AM21),4)</f>
        <v>0.95830000000000004</v>
      </c>
      <c r="J21">
        <f>ROUND(AVERAGE(LSTM!AP21:AR21),4)</f>
        <v>0.84670000000000001</v>
      </c>
      <c r="K21">
        <f>ROUND(AVERAGE(LSTM!AU21:AW21),4)</f>
        <v>0.99529999999999996</v>
      </c>
      <c r="L21" s="3">
        <f t="shared" si="2"/>
        <v>7.1199999999999999E-2</v>
      </c>
      <c r="M21" s="2">
        <f t="shared" si="3"/>
        <v>0.99960000000000004</v>
      </c>
      <c r="N21" s="4">
        <f t="shared" si="0"/>
        <v>0.9486665882948887</v>
      </c>
      <c r="O21" s="4">
        <f t="shared" si="1"/>
        <v>1.0505334117051113</v>
      </c>
    </row>
    <row r="22" spans="1:15" x14ac:dyDescent="0.2">
      <c r="A22" t="s">
        <v>3</v>
      </c>
      <c r="B22">
        <f>ROUND(AVERAGE(LSTM!B22:D22),4)</f>
        <v>0.97099999999999997</v>
      </c>
      <c r="C22">
        <f>ROUND(AVERAGE(LSTM!G22:I22),4)</f>
        <v>1.0703</v>
      </c>
      <c r="D22">
        <f>ROUND(AVERAGE(LSTM!L22:N22),4)</f>
        <v>1.0313000000000001</v>
      </c>
      <c r="E22">
        <f>ROUND(AVERAGE(LSTM!Q22:S22),4)</f>
        <v>0.94230000000000003</v>
      </c>
      <c r="F22">
        <f>ROUND(AVERAGE(LSTM!V22:X22),4)</f>
        <v>1.0577000000000001</v>
      </c>
      <c r="G22">
        <f>ROUND(AVERAGE(LSTM!AA22:AC22),4)</f>
        <v>0.94069999999999998</v>
      </c>
      <c r="H22">
        <f>ROUND(AVERAGE(LSTM!AF22:AH22),4)</f>
        <v>1.0620000000000001</v>
      </c>
      <c r="I22">
        <f>ROUND(AVERAGE(LSTM!AK22:AM22),4)</f>
        <v>0.94069999999999998</v>
      </c>
      <c r="J22">
        <f>ROUND(AVERAGE(LSTM!AP22:AR22),4)</f>
        <v>0.82969999999999999</v>
      </c>
      <c r="K22">
        <f>ROUND(AVERAGE(LSTM!AU22:AW22),4)</f>
        <v>0.97899999999999998</v>
      </c>
      <c r="L22" s="3">
        <f t="shared" si="2"/>
        <v>7.1199999999999999E-2</v>
      </c>
      <c r="M22" s="2">
        <f t="shared" si="3"/>
        <v>0.98250000000000004</v>
      </c>
      <c r="N22" s="4">
        <f t="shared" si="0"/>
        <v>0.9315665882948887</v>
      </c>
      <c r="O22" s="4">
        <f t="shared" si="1"/>
        <v>1.0334334117051114</v>
      </c>
    </row>
    <row r="23" spans="1:15" x14ac:dyDescent="0.2">
      <c r="A23" t="s">
        <v>4</v>
      </c>
      <c r="B23">
        <f>ROUND(AVERAGE(LSTM!B23:D23),4)</f>
        <v>2.0467</v>
      </c>
      <c r="C23">
        <f>ROUND(AVERAGE(LSTM!G23:I23),4)</f>
        <v>2.2530000000000001</v>
      </c>
      <c r="D23">
        <f>ROUND(AVERAGE(LSTM!L23:N23),4)</f>
        <v>2.1722999999999999</v>
      </c>
      <c r="E23">
        <f>ROUND(AVERAGE(LSTM!Q23:S23),4)</f>
        <v>1.9897</v>
      </c>
      <c r="F23">
        <f>ROUND(AVERAGE(LSTM!V23:X23),4)</f>
        <v>2.2267000000000001</v>
      </c>
      <c r="G23">
        <f>ROUND(AVERAGE(LSTM!AA23:AC23),4)</f>
        <v>1.986</v>
      </c>
      <c r="H23">
        <f>ROUND(AVERAGE(LSTM!AF23:AH23),4)</f>
        <v>2.2357</v>
      </c>
      <c r="I23">
        <f>ROUND(AVERAGE(LSTM!AK23:AM23),4)</f>
        <v>1.984</v>
      </c>
      <c r="J23">
        <f>ROUND(AVERAGE(LSTM!AP23:AR23),4)</f>
        <v>1.7549999999999999</v>
      </c>
      <c r="K23">
        <f>ROUND(AVERAGE(LSTM!AU23:AW23),4)</f>
        <v>2.0632999999999999</v>
      </c>
      <c r="L23" s="3">
        <f t="shared" si="2"/>
        <v>0.1472</v>
      </c>
      <c r="M23" s="2">
        <f t="shared" si="3"/>
        <v>2.0712000000000002</v>
      </c>
      <c r="N23" s="4">
        <f t="shared" si="0"/>
        <v>1.9658994634411182</v>
      </c>
      <c r="O23" s="4">
        <f t="shared" si="1"/>
        <v>2.1765005365588821</v>
      </c>
    </row>
    <row r="24" spans="1:15" x14ac:dyDescent="0.2">
      <c r="A24" t="s">
        <v>43</v>
      </c>
      <c r="B24">
        <f>ROUND(AVERAGE(LSTM!B24:D24),4)</f>
        <v>0.95299999999999996</v>
      </c>
      <c r="C24">
        <f>ROUND(AVERAGE(LSTM!G24:I24),4)</f>
        <v>0.91020000000000001</v>
      </c>
      <c r="D24">
        <f>ROUND(AVERAGE(LSTM!L24:N24),4)</f>
        <v>0.95599999999999996</v>
      </c>
      <c r="E24">
        <f>ROUND(AVERAGE(LSTM!Q24:S24),4)</f>
        <v>0.93700000000000006</v>
      </c>
      <c r="F24">
        <f>ROUND(AVERAGE(LSTM!V24:X24),4)</f>
        <v>0.95669999999999999</v>
      </c>
      <c r="G24">
        <f>ROUND(AVERAGE(LSTM!AA24:AC24),4)</f>
        <v>0.95620000000000005</v>
      </c>
      <c r="H24">
        <f>ROUND(AVERAGE(LSTM!AF24:AH24),4)</f>
        <v>0.95569999999999999</v>
      </c>
      <c r="I24">
        <f>ROUND(AVERAGE(LSTM!AK24:AM24),4)</f>
        <v>0.94679999999999997</v>
      </c>
      <c r="J24">
        <f>ROUND(AVERAGE(LSTM!AP24:AR24),4)</f>
        <v>0.94879999999999998</v>
      </c>
      <c r="K24">
        <f>ROUND(AVERAGE(LSTM!AU24:AW24),4)</f>
        <v>0.95230000000000004</v>
      </c>
      <c r="L24" s="3">
        <f t="shared" si="2"/>
        <v>1.3599999999999999E-2</v>
      </c>
      <c r="M24" s="2">
        <f t="shared" si="3"/>
        <v>0.94730000000000003</v>
      </c>
      <c r="N24" s="4">
        <f t="shared" si="0"/>
        <v>0.93757114607879899</v>
      </c>
      <c r="O24" s="4">
        <f t="shared" si="1"/>
        <v>0.95702885392120107</v>
      </c>
    </row>
    <row r="25" spans="1:15" x14ac:dyDescent="0.2">
      <c r="A25" t="s">
        <v>44</v>
      </c>
      <c r="B25">
        <f>ROUND(AVERAGE(LSTM!B25:D25),4)</f>
        <v>7.665</v>
      </c>
      <c r="C25">
        <f>ROUND(AVERAGE(LSTM!G25:I25),4)</f>
        <v>7.9589999999999996</v>
      </c>
      <c r="D25">
        <f>ROUND(AVERAGE(LSTM!L25:N25),4)</f>
        <v>7.5143000000000004</v>
      </c>
      <c r="E25">
        <f>ROUND(AVERAGE(LSTM!Q25:S25),4)</f>
        <v>10.019</v>
      </c>
      <c r="F25">
        <f>ROUND(AVERAGE(LSTM!V25:X25),4)</f>
        <v>9.8446999999999996</v>
      </c>
      <c r="G25">
        <f>ROUND(AVERAGE(LSTM!AA25:AC25),4)</f>
        <v>8.8209999999999997</v>
      </c>
      <c r="H25">
        <f>ROUND(AVERAGE(LSTM!AF25:AH25),4)</f>
        <v>10.071999999999999</v>
      </c>
      <c r="I25">
        <f>ROUND(AVERAGE(LSTM!AK25:AM25),4)</f>
        <v>15.863300000000001</v>
      </c>
      <c r="J25">
        <f>ROUND(AVERAGE(LSTM!AP25:AR25),4)</f>
        <v>11.438000000000001</v>
      </c>
      <c r="K25">
        <f>ROUND(AVERAGE(LSTM!AU25:AW25),4)</f>
        <v>10.6533</v>
      </c>
      <c r="L25" s="3">
        <f t="shared" si="2"/>
        <v>2.3256999999999999</v>
      </c>
      <c r="M25" s="2">
        <f t="shared" si="3"/>
        <v>9.9849999999999994</v>
      </c>
      <c r="N25" s="4">
        <f t="shared" si="0"/>
        <v>8.3212944437840246</v>
      </c>
      <c r="O25" s="4">
        <f t="shared" si="1"/>
        <v>11.648705556215974</v>
      </c>
    </row>
    <row r="26" spans="1:15" x14ac:dyDescent="0.2">
      <c r="A26" t="s">
        <v>0</v>
      </c>
      <c r="B26" t="s">
        <v>10</v>
      </c>
      <c r="C26" t="e">
        <f>ROUND(AVERAGE(LSTM!G26:I26),4)</f>
        <v>#DIV/0!</v>
      </c>
      <c r="D26" t="e">
        <f>ROUND(AVERAGE(LSTM!L26:N26),4)</f>
        <v>#DIV/0!</v>
      </c>
      <c r="E26" t="e">
        <f>ROUND(AVERAGE(LSTM!Q26:S26),4)</f>
        <v>#DIV/0!</v>
      </c>
      <c r="F26" t="e">
        <f>ROUND(AVERAGE(LSTM!V26:X26),4)</f>
        <v>#DIV/0!</v>
      </c>
      <c r="G26" t="e">
        <f>ROUND(AVERAGE(LSTM!AA26:AC26),4)</f>
        <v>#DIV/0!</v>
      </c>
      <c r="H26" t="e">
        <f>ROUND(AVERAGE(LSTM!AF26:AH26),4)</f>
        <v>#DIV/0!</v>
      </c>
      <c r="I26" t="e">
        <f>ROUND(AVERAGE(LSTM!AK26:AM26),4)</f>
        <v>#DIV/0!</v>
      </c>
      <c r="J26" t="e">
        <f>ROUND(AVERAGE(LSTM!AP26:AR26),4)</f>
        <v>#DIV/0!</v>
      </c>
      <c r="K26" t="e">
        <f>ROUND(AVERAGE(LSTM!AU26:AW26),4)</f>
        <v>#DIV/0!</v>
      </c>
      <c r="L26" s="3" t="e">
        <f t="shared" si="2"/>
        <v>#DIV/0!</v>
      </c>
      <c r="M26" s="2" t="e">
        <f>ROUND(AVERAGE(B26:K26),4)</f>
        <v>#DIV/0!</v>
      </c>
      <c r="N26" s="4" t="e">
        <f t="shared" si="0"/>
        <v>#DIV/0!</v>
      </c>
      <c r="O26" s="4" t="e">
        <f t="shared" si="1"/>
        <v>#DIV/0!</v>
      </c>
    </row>
    <row r="27" spans="1:15" x14ac:dyDescent="0.2">
      <c r="A27" t="s">
        <v>2</v>
      </c>
      <c r="B27">
        <f>ROUND(AVERAGE(LSTM!B27:D27),4)</f>
        <v>747.35429999999997</v>
      </c>
      <c r="C27">
        <f>ROUND(AVERAGE(LSTM!G27:I27),4)</f>
        <v>737.41570000000002</v>
      </c>
      <c r="D27">
        <f>ROUND(AVERAGE(LSTM!L27:N27),4)</f>
        <v>1015.6543</v>
      </c>
      <c r="E27">
        <f>ROUND(AVERAGE(LSTM!Q27:S27),4)</f>
        <v>749.94470000000001</v>
      </c>
      <c r="F27">
        <f>ROUND(AVERAGE(LSTM!V27:X27),4)</f>
        <v>731.46400000000006</v>
      </c>
      <c r="G27">
        <f>ROUND(AVERAGE(LSTM!AA27:AC27),4)</f>
        <v>4104.1166999999996</v>
      </c>
      <c r="H27">
        <f>ROUND(AVERAGE(LSTM!AF27:AH27),4)</f>
        <v>753.73170000000005</v>
      </c>
      <c r="I27">
        <f>ROUND(AVERAGE(LSTM!AK27:AM27),4)</f>
        <v>744.83069999999998</v>
      </c>
      <c r="J27">
        <f>ROUND(AVERAGE(LSTM!AP27:AR27),4)</f>
        <v>746.35730000000001</v>
      </c>
      <c r="K27">
        <f>ROUND(AVERAGE(LSTM!AU27:AW27),4)</f>
        <v>827.5453</v>
      </c>
      <c r="L27" s="3">
        <f t="shared" si="2"/>
        <v>999.44219999999996</v>
      </c>
      <c r="M27" s="2">
        <f t="shared" si="3"/>
        <v>1115.8415</v>
      </c>
      <c r="N27" s="4">
        <f t="shared" si="0"/>
        <v>400.8836201114857</v>
      </c>
      <c r="O27" s="4">
        <f t="shared" si="1"/>
        <v>1830.7993798885143</v>
      </c>
    </row>
    <row r="28" spans="1:15" x14ac:dyDescent="0.2">
      <c r="A28" t="s">
        <v>3</v>
      </c>
      <c r="B28">
        <f>ROUND(AVERAGE(LSTM!B28:D28),4)</f>
        <v>96.057699999999997</v>
      </c>
      <c r="C28">
        <f>ROUND(AVERAGE(LSTM!G28:I28),4)</f>
        <v>108.47629999999999</v>
      </c>
      <c r="D28">
        <f>ROUND(AVERAGE(LSTM!L28:N28),4)</f>
        <v>378.93</v>
      </c>
      <c r="E28">
        <f>ROUND(AVERAGE(LSTM!Q28:S28),4)</f>
        <v>101.26600000000001</v>
      </c>
      <c r="F28">
        <f>ROUND(AVERAGE(LSTM!V28:X28),4)</f>
        <v>77.179299999999998</v>
      </c>
      <c r="G28">
        <f>ROUND(AVERAGE(LSTM!AA28:AC28),4)</f>
        <v>3476.873</v>
      </c>
      <c r="H28">
        <f>ROUND(AVERAGE(LSTM!AF28:AH28),4)</f>
        <v>118.4427</v>
      </c>
      <c r="I28">
        <f>ROUND(AVERAGE(LSTM!AK28:AM28),4)</f>
        <v>114.0667</v>
      </c>
      <c r="J28">
        <f>ROUND(AVERAGE(LSTM!AP28:AR28),4)</f>
        <v>94.130700000000004</v>
      </c>
      <c r="K28">
        <f>ROUND(AVERAGE(LSTM!AU28:AW28),4)</f>
        <v>209.68170000000001</v>
      </c>
      <c r="L28" s="3">
        <f t="shared" si="2"/>
        <v>1003.4512999999999</v>
      </c>
      <c r="M28" s="2">
        <f t="shared" si="3"/>
        <v>477.5104</v>
      </c>
      <c r="N28" s="4">
        <f t="shared" si="0"/>
        <v>-240.31541726024136</v>
      </c>
      <c r="O28" s="4">
        <f t="shared" si="1"/>
        <v>1195.3362172602415</v>
      </c>
    </row>
    <row r="29" spans="1:15" x14ac:dyDescent="0.2">
      <c r="A29" t="s">
        <v>4</v>
      </c>
      <c r="B29">
        <f>ROUND(AVERAGE(LSTM!B29:D29),4)</f>
        <v>35280494.843400002</v>
      </c>
      <c r="C29">
        <f>ROUND(AVERAGE(LSTM!G29:I29),4)</f>
        <v>83148447.599299997</v>
      </c>
      <c r="D29">
        <f>ROUND(AVERAGE(LSTM!L29:N29),4)</f>
        <v>10850048.281300001</v>
      </c>
      <c r="E29">
        <f>ROUND(AVERAGE(LSTM!Q29:S29),4)</f>
        <v>14169553.5693</v>
      </c>
      <c r="F29">
        <f>ROUND(AVERAGE(LSTM!V29:X29),4)</f>
        <v>35412867.835699998</v>
      </c>
      <c r="G29">
        <f>ROUND(AVERAGE(LSTM!AA29:AC29),4)</f>
        <v>17393967.306299999</v>
      </c>
      <c r="H29">
        <f>ROUND(AVERAGE(LSTM!AF29:AH29),4)</f>
        <v>51230406.607199997</v>
      </c>
      <c r="I29">
        <f>ROUND(AVERAGE(LSTM!AK29:AM29),4)</f>
        <v>102902490.28730001</v>
      </c>
      <c r="J29">
        <f>ROUND(AVERAGE(LSTM!AP29:AR29),4)</f>
        <v>20469746.8794</v>
      </c>
      <c r="K29">
        <f>ROUND(AVERAGE(LSTM!AU29:AW29),4)</f>
        <v>14152498.368799999</v>
      </c>
      <c r="L29" s="3">
        <f t="shared" si="2"/>
        <v>30071530.391600002</v>
      </c>
      <c r="M29" s="2">
        <f t="shared" si="3"/>
        <v>38501052.157799996</v>
      </c>
      <c r="N29" s="4">
        <f t="shared" si="0"/>
        <v>16989175.219062202</v>
      </c>
      <c r="O29" s="4">
        <f t="shared" si="1"/>
        <v>60012929.096537791</v>
      </c>
    </row>
    <row r="30" spans="1:15" x14ac:dyDescent="0.2">
      <c r="A30" t="s">
        <v>43</v>
      </c>
      <c r="B30">
        <f>ROUND(AVERAGE(LSTM!B30:D30),4)</f>
        <v>3.2800000000000003E-2</v>
      </c>
      <c r="C30">
        <f>ROUND(AVERAGE(LSTM!G30:I30),4)</f>
        <v>3.27E-2</v>
      </c>
      <c r="D30">
        <f>ROUND(AVERAGE(LSTM!L30:N30),4)</f>
        <v>3.27E-2</v>
      </c>
      <c r="E30">
        <f>ROUND(AVERAGE(LSTM!Q30:S30),4)</f>
        <v>3.2599999999999997E-2</v>
      </c>
      <c r="F30">
        <f>ROUND(AVERAGE(LSTM!V30:X30),4)</f>
        <v>3.27E-2</v>
      </c>
      <c r="G30">
        <f>ROUND(AVERAGE(LSTM!AA30:AC30),4)</f>
        <v>3.2899999999999999E-2</v>
      </c>
      <c r="H30">
        <f>ROUND(AVERAGE(LSTM!AF30:AH30),4)</f>
        <v>3.2599999999999997E-2</v>
      </c>
      <c r="I30">
        <f>ROUND(AVERAGE(LSTM!AK30:AM30),4)</f>
        <v>3.2800000000000003E-2</v>
      </c>
      <c r="J30">
        <f>ROUND(AVERAGE(LSTM!AP30:AR30),4)</f>
        <v>3.27E-2</v>
      </c>
      <c r="K30">
        <f>ROUND(AVERAGE(LSTM!AU30:AW30),4)</f>
        <v>3.2800000000000003E-2</v>
      </c>
      <c r="L30" s="3">
        <f t="shared" si="2"/>
        <v>1E-4</v>
      </c>
      <c r="M30" s="2">
        <f t="shared" si="3"/>
        <v>3.27E-2</v>
      </c>
      <c r="N30" s="4">
        <f t="shared" si="0"/>
        <v>3.2628464309402937E-2</v>
      </c>
      <c r="O30" s="4">
        <f t="shared" si="1"/>
        <v>3.2771535690597063E-2</v>
      </c>
    </row>
    <row r="31" spans="1:15" x14ac:dyDescent="0.2">
      <c r="A31" t="s">
        <v>44</v>
      </c>
      <c r="B31">
        <f>ROUND(AVERAGE(LSTM!B31:D31),4)</f>
        <v>8.4276999999999997</v>
      </c>
      <c r="C31">
        <f>ROUND(AVERAGE(LSTM!G31:I31),4)</f>
        <v>7.8223000000000003</v>
      </c>
      <c r="D31">
        <f>ROUND(AVERAGE(LSTM!L31:N31),4)</f>
        <v>9.9710000000000001</v>
      </c>
      <c r="E31">
        <f>ROUND(AVERAGE(LSTM!Q31:S31),4)</f>
        <v>8.7516999999999996</v>
      </c>
      <c r="F31">
        <f>ROUND(AVERAGE(LSTM!V31:X31),4)</f>
        <v>8.6449999999999996</v>
      </c>
      <c r="G31">
        <f>ROUND(AVERAGE(LSTM!AA31:AC31),4)</f>
        <v>9.2207000000000008</v>
      </c>
      <c r="H31">
        <f>ROUND(AVERAGE(LSTM!AF31:AH31),4)</f>
        <v>9.9207000000000001</v>
      </c>
      <c r="I31">
        <f>ROUND(AVERAGE(LSTM!AK31:AM31),4)</f>
        <v>10.4513</v>
      </c>
      <c r="J31">
        <f>ROUND(AVERAGE(LSTM!AP31:AR31),4)</f>
        <v>10.633699999999999</v>
      </c>
      <c r="K31">
        <f>ROUND(AVERAGE(LSTM!AU31:AW31),4)</f>
        <v>19.028300000000002</v>
      </c>
      <c r="L31" s="3">
        <f t="shared" si="2"/>
        <v>3.0415999999999999</v>
      </c>
      <c r="M31" s="2">
        <f t="shared" si="3"/>
        <v>10.2872</v>
      </c>
      <c r="N31" s="4">
        <f t="shared" si="0"/>
        <v>8.1113704347996265</v>
      </c>
      <c r="O31" s="4">
        <f t="shared" si="1"/>
        <v>12.463029565200374</v>
      </c>
    </row>
    <row r="32" spans="1:15" x14ac:dyDescent="0.2">
      <c r="A32" t="s">
        <v>0</v>
      </c>
      <c r="B32" t="s">
        <v>11</v>
      </c>
      <c r="C32" t="e">
        <f>ROUND(AVERAGE(LSTM!G32:I32),4)</f>
        <v>#DIV/0!</v>
      </c>
      <c r="D32" t="e">
        <f>ROUND(AVERAGE(LSTM!L32:N32),4)</f>
        <v>#DIV/0!</v>
      </c>
      <c r="E32" t="e">
        <f>ROUND(AVERAGE(LSTM!Q32:S32),4)</f>
        <v>#DIV/0!</v>
      </c>
      <c r="F32" t="e">
        <f>ROUND(AVERAGE(LSTM!V32:X32),4)</f>
        <v>#DIV/0!</v>
      </c>
      <c r="G32" t="e">
        <f>ROUND(AVERAGE(LSTM!AA32:AC32),4)</f>
        <v>#DIV/0!</v>
      </c>
      <c r="H32" t="e">
        <f>ROUND(AVERAGE(LSTM!AF32:AH32),4)</f>
        <v>#DIV/0!</v>
      </c>
      <c r="I32" t="e">
        <f>ROUND(AVERAGE(LSTM!AK32:AM32),4)</f>
        <v>#DIV/0!</v>
      </c>
      <c r="J32" t="e">
        <f>ROUND(AVERAGE(LSTM!AP32:AR32),4)</f>
        <v>#DIV/0!</v>
      </c>
      <c r="K32" t="e">
        <f>ROUND(AVERAGE(LSTM!AU32:AW32),4)</f>
        <v>#DIV/0!</v>
      </c>
      <c r="L32" s="3" t="e">
        <f t="shared" si="2"/>
        <v>#DIV/0!</v>
      </c>
      <c r="M32" s="2" t="e">
        <f>ROUND(AVERAGE(B32:K32),4)</f>
        <v>#DIV/0!</v>
      </c>
      <c r="N32" s="4" t="e">
        <f t="shared" si="0"/>
        <v>#DIV/0!</v>
      </c>
      <c r="O32" s="4" t="e">
        <f t="shared" si="1"/>
        <v>#DIV/0!</v>
      </c>
    </row>
    <row r="33" spans="1:15" x14ac:dyDescent="0.2">
      <c r="A33" t="s">
        <v>2</v>
      </c>
      <c r="B33">
        <f>ROUND(AVERAGE(LSTM!B33:D33),4)</f>
        <v>41.529699999999998</v>
      </c>
      <c r="C33">
        <f>ROUND(AVERAGE(LSTM!G33:I33),4)</f>
        <v>16.955300000000001</v>
      </c>
      <c r="D33">
        <f>ROUND(AVERAGE(LSTM!L33:N33),4)</f>
        <v>16.874700000000001</v>
      </c>
      <c r="E33">
        <f>ROUND(AVERAGE(LSTM!Q33:S33),4)</f>
        <v>27.425000000000001</v>
      </c>
      <c r="F33">
        <f>ROUND(AVERAGE(LSTM!V33:X33),4)</f>
        <v>17.045999999999999</v>
      </c>
      <c r="G33">
        <f>ROUND(AVERAGE(LSTM!AA33:AC33),4)</f>
        <v>16.692699999999999</v>
      </c>
      <c r="H33">
        <f>ROUND(AVERAGE(LSTM!AF33:AH33),4)</f>
        <v>16.844000000000001</v>
      </c>
      <c r="I33">
        <f>ROUND(AVERAGE(LSTM!AK33:AM33),4)</f>
        <v>16.434000000000001</v>
      </c>
      <c r="J33">
        <f>ROUND(AVERAGE(LSTM!AP33:AR33),4)</f>
        <v>16.849299999999999</v>
      </c>
      <c r="K33">
        <f>ROUND(AVERAGE(LSTM!AU33:AW33),4)</f>
        <v>16.7867</v>
      </c>
      <c r="L33" s="3">
        <f t="shared" si="2"/>
        <v>7.7401999999999997</v>
      </c>
      <c r="M33" s="2">
        <f t="shared" si="3"/>
        <v>20.343699999999998</v>
      </c>
      <c r="N33" s="4">
        <f t="shared" si="0"/>
        <v>14.806694476405859</v>
      </c>
      <c r="O33" s="4">
        <f t="shared" si="1"/>
        <v>25.880705523594138</v>
      </c>
    </row>
    <row r="34" spans="1:15" x14ac:dyDescent="0.2">
      <c r="A34" t="s">
        <v>3</v>
      </c>
      <c r="B34">
        <f>ROUND(AVERAGE(LSTM!B34:D34),4)</f>
        <v>38.722299999999997</v>
      </c>
      <c r="C34">
        <f>ROUND(AVERAGE(LSTM!G34:I34),4)</f>
        <v>13.4117</v>
      </c>
      <c r="D34">
        <f>ROUND(AVERAGE(LSTM!L34:N34),4)</f>
        <v>13.305999999999999</v>
      </c>
      <c r="E34">
        <f>ROUND(AVERAGE(LSTM!Q34:S34),4)</f>
        <v>24.368300000000001</v>
      </c>
      <c r="F34">
        <f>ROUND(AVERAGE(LSTM!V34:X34),4)</f>
        <v>13.612</v>
      </c>
      <c r="G34">
        <f>ROUND(AVERAGE(LSTM!AA34:AC34),4)</f>
        <v>13.2563</v>
      </c>
      <c r="H34">
        <f>ROUND(AVERAGE(LSTM!AF34:AH34),4)</f>
        <v>13.268700000000001</v>
      </c>
      <c r="I34">
        <f>ROUND(AVERAGE(LSTM!AK34:AM34),4)</f>
        <v>12.8743</v>
      </c>
      <c r="J34">
        <f>ROUND(AVERAGE(LSTM!AP34:AR34),4)</f>
        <v>13.335000000000001</v>
      </c>
      <c r="K34">
        <f>ROUND(AVERAGE(LSTM!AU34:AW34),4)</f>
        <v>13.304</v>
      </c>
      <c r="L34" s="3">
        <f t="shared" si="2"/>
        <v>7.976</v>
      </c>
      <c r="M34" s="2">
        <f t="shared" si="3"/>
        <v>16.945900000000002</v>
      </c>
      <c r="N34" s="4">
        <f t="shared" si="0"/>
        <v>11.240213317977979</v>
      </c>
      <c r="O34" s="4">
        <f t="shared" si="1"/>
        <v>22.651586682022025</v>
      </c>
    </row>
    <row r="35" spans="1:15" x14ac:dyDescent="0.2">
      <c r="A35" t="s">
        <v>4</v>
      </c>
      <c r="B35">
        <f>ROUND(AVERAGE(LSTM!B35:D35),4)</f>
        <v>187.14930000000001</v>
      </c>
      <c r="C35">
        <f>ROUND(AVERAGE(LSTM!G35:I35),4)</f>
        <v>106.21769999999999</v>
      </c>
      <c r="D35">
        <f>ROUND(AVERAGE(LSTM!L35:N35),4)</f>
        <v>105.48869999999999</v>
      </c>
      <c r="E35">
        <f>ROUND(AVERAGE(LSTM!Q35:S35),4)</f>
        <v>144.126</v>
      </c>
      <c r="F35">
        <f>ROUND(AVERAGE(LSTM!V35:X35),4)</f>
        <v>106.8897</v>
      </c>
      <c r="G35">
        <f>ROUND(AVERAGE(LSTM!AA35:AC35),4)</f>
        <v>101.624</v>
      </c>
      <c r="H35">
        <f>ROUND(AVERAGE(LSTM!AF35:AH35),4)</f>
        <v>105.276</v>
      </c>
      <c r="I35">
        <f>ROUND(AVERAGE(LSTM!AK35:AM35),4)</f>
        <v>100.4727</v>
      </c>
      <c r="J35">
        <f>ROUND(AVERAGE(LSTM!AP35:AR35),4)</f>
        <v>105.86969999999999</v>
      </c>
      <c r="K35">
        <f>ROUND(AVERAGE(LSTM!AU35:AW35),4)</f>
        <v>104.053</v>
      </c>
      <c r="L35" s="3">
        <f t="shared" si="2"/>
        <v>26.354199999999999</v>
      </c>
      <c r="M35" s="2">
        <f t="shared" si="3"/>
        <v>116.7167</v>
      </c>
      <c r="N35" s="4">
        <f t="shared" ref="N35:N66" si="4">M35-$Q$2*L35/SQRT($K$1)</f>
        <v>97.864041028667913</v>
      </c>
      <c r="O35" s="4">
        <f t="shared" ref="O35:O66" si="5">M35+$Q$2*L35/SQRT($K$1)</f>
        <v>135.56935897133209</v>
      </c>
    </row>
    <row r="36" spans="1:15" x14ac:dyDescent="0.2">
      <c r="A36" t="s">
        <v>43</v>
      </c>
      <c r="B36">
        <f>ROUND(AVERAGE(LSTM!B36:D36),4)</f>
        <v>0.75349999999999995</v>
      </c>
      <c r="C36">
        <f>ROUND(AVERAGE(LSTM!G36:I36),4)</f>
        <v>0.75109999999999999</v>
      </c>
      <c r="D36">
        <f>ROUND(AVERAGE(LSTM!L36:N36),4)</f>
        <v>0.75309999999999999</v>
      </c>
      <c r="E36">
        <f>ROUND(AVERAGE(LSTM!Q36:S36),4)</f>
        <v>0.75270000000000004</v>
      </c>
      <c r="F36">
        <f>ROUND(AVERAGE(LSTM!V36:X36),4)</f>
        <v>0.75339999999999996</v>
      </c>
      <c r="G36">
        <f>ROUND(AVERAGE(LSTM!AA36:AC36),4)</f>
        <v>0.75319999999999998</v>
      </c>
      <c r="H36">
        <f>ROUND(AVERAGE(LSTM!AF36:AH36),4)</f>
        <v>0.75249999999999995</v>
      </c>
      <c r="I36">
        <f>ROUND(AVERAGE(LSTM!AK36:AM36),4)</f>
        <v>0.75380000000000003</v>
      </c>
      <c r="J36">
        <f>ROUND(AVERAGE(LSTM!AP36:AR36),4)</f>
        <v>0.753</v>
      </c>
      <c r="K36">
        <f>ROUND(AVERAGE(LSTM!AU36:AW36),4)</f>
        <v>0.75239999999999996</v>
      </c>
      <c r="L36" s="3">
        <f t="shared" si="2"/>
        <v>6.9999999999999999E-4</v>
      </c>
      <c r="M36" s="2">
        <f t="shared" si="3"/>
        <v>0.75290000000000001</v>
      </c>
      <c r="N36" s="4">
        <f t="shared" si="4"/>
        <v>0.75239925016582054</v>
      </c>
      <c r="O36" s="4">
        <f t="shared" si="5"/>
        <v>0.75340074983417948</v>
      </c>
    </row>
    <row r="37" spans="1:15" x14ac:dyDescent="0.2">
      <c r="A37" t="s">
        <v>44</v>
      </c>
      <c r="B37">
        <f>ROUND(AVERAGE(LSTM!B37:D37),4)</f>
        <v>8.1707000000000001</v>
      </c>
      <c r="C37">
        <f>ROUND(AVERAGE(LSTM!G37:I37),4)</f>
        <v>9.5816999999999997</v>
      </c>
      <c r="D37">
        <f>ROUND(AVERAGE(LSTM!L37:N37),4)</f>
        <v>7.8487</v>
      </c>
      <c r="E37">
        <f>ROUND(AVERAGE(LSTM!Q37:S37),4)</f>
        <v>9.1486999999999998</v>
      </c>
      <c r="F37">
        <f>ROUND(AVERAGE(LSTM!V37:X37),4)</f>
        <v>8.5556999999999999</v>
      </c>
      <c r="G37">
        <f>ROUND(AVERAGE(LSTM!AA37:AC37),4)</f>
        <v>9.2716999999999992</v>
      </c>
      <c r="H37">
        <f>ROUND(AVERAGE(LSTM!AF37:AH37),4)</f>
        <v>10.3613</v>
      </c>
      <c r="I37">
        <f>ROUND(AVERAGE(LSTM!AK37:AM37),4)</f>
        <v>11.1273</v>
      </c>
      <c r="J37">
        <f>ROUND(AVERAGE(LSTM!AP37:AR37),4)</f>
        <v>11.486700000000001</v>
      </c>
      <c r="K37">
        <f>ROUND(AVERAGE(LSTM!AU37:AW37),4)</f>
        <v>13.494</v>
      </c>
      <c r="L37" s="3">
        <f t="shared" si="2"/>
        <v>1.6497999999999999</v>
      </c>
      <c r="M37" s="2">
        <f t="shared" si="3"/>
        <v>9.9047000000000001</v>
      </c>
      <c r="N37" s="4">
        <f t="shared" si="4"/>
        <v>8.7245041765295976</v>
      </c>
      <c r="O37" s="4">
        <f t="shared" si="5"/>
        <v>11.084895823470402</v>
      </c>
    </row>
    <row r="38" spans="1:15" x14ac:dyDescent="0.2">
      <c r="A38" t="s">
        <v>0</v>
      </c>
      <c r="B38" t="s">
        <v>12</v>
      </c>
      <c r="C38" t="e">
        <f>ROUND(AVERAGE(LSTM!G38:I38),4)</f>
        <v>#DIV/0!</v>
      </c>
      <c r="D38" t="e">
        <f>ROUND(AVERAGE(LSTM!L38:N38),4)</f>
        <v>#DIV/0!</v>
      </c>
      <c r="E38" t="e">
        <f>ROUND(AVERAGE(LSTM!Q38:S38),4)</f>
        <v>#DIV/0!</v>
      </c>
      <c r="F38" t="e">
        <f>ROUND(AVERAGE(LSTM!V38:X38),4)</f>
        <v>#DIV/0!</v>
      </c>
      <c r="G38" t="e">
        <f>ROUND(AVERAGE(LSTM!AA38:AC38),4)</f>
        <v>#DIV/0!</v>
      </c>
      <c r="H38" t="e">
        <f>ROUND(AVERAGE(LSTM!AF38:AH38),4)</f>
        <v>#DIV/0!</v>
      </c>
      <c r="I38" t="e">
        <f>ROUND(AVERAGE(LSTM!AK38:AM38),4)</f>
        <v>#DIV/0!</v>
      </c>
      <c r="J38" t="e">
        <f>ROUND(AVERAGE(LSTM!AP38:AR38),4)</f>
        <v>#DIV/0!</v>
      </c>
      <c r="K38" t="e">
        <f>ROUND(AVERAGE(LSTM!AU38:AW38),4)</f>
        <v>#DIV/0!</v>
      </c>
      <c r="L38" s="3" t="e">
        <f t="shared" si="2"/>
        <v>#DIV/0!</v>
      </c>
      <c r="M38" s="2" t="e">
        <f>ROUND(AVERAGE(B38:K38),4)</f>
        <v>#DIV/0!</v>
      </c>
      <c r="N38" s="4" t="e">
        <f t="shared" si="4"/>
        <v>#DIV/0!</v>
      </c>
      <c r="O38" s="4" t="e">
        <f t="shared" si="5"/>
        <v>#DIV/0!</v>
      </c>
    </row>
    <row r="39" spans="1:15" x14ac:dyDescent="0.2">
      <c r="A39" t="s">
        <v>2</v>
      </c>
      <c r="B39">
        <f>ROUND(AVERAGE(LSTM!B39:D39),4)</f>
        <v>0.53200000000000003</v>
      </c>
      <c r="C39">
        <f>ROUND(AVERAGE(LSTM!G39:I39),4)</f>
        <v>0.53369999999999995</v>
      </c>
      <c r="D39">
        <f>ROUND(AVERAGE(LSTM!L39:N39),4)</f>
        <v>0.53269999999999995</v>
      </c>
      <c r="E39">
        <f>ROUND(AVERAGE(LSTM!Q39:S39),4)</f>
        <v>0.53129999999999999</v>
      </c>
      <c r="F39">
        <f>ROUND(AVERAGE(LSTM!V39:X39),4)</f>
        <v>0.53129999999999999</v>
      </c>
      <c r="G39">
        <f>ROUND(AVERAGE(LSTM!AA39:AC39),4)</f>
        <v>0.5333</v>
      </c>
      <c r="H39">
        <f>ROUND(AVERAGE(LSTM!AF39:AH39),4)</f>
        <v>0.53069999999999995</v>
      </c>
      <c r="I39">
        <f>ROUND(AVERAGE(LSTM!AK39:AM39),4)</f>
        <v>0.53400000000000003</v>
      </c>
      <c r="J39">
        <f>ROUND(AVERAGE(LSTM!AP39:AR39),4)</f>
        <v>0.53169999999999995</v>
      </c>
      <c r="K39">
        <f>ROUND(AVERAGE(LSTM!AU39:AW39),4)</f>
        <v>0.53129999999999999</v>
      </c>
      <c r="L39" s="3">
        <f t="shared" si="2"/>
        <v>1.1000000000000001E-3</v>
      </c>
      <c r="M39" s="2">
        <f t="shared" si="3"/>
        <v>0.53220000000000001</v>
      </c>
      <c r="N39" s="4">
        <f t="shared" si="4"/>
        <v>0.53141310740343228</v>
      </c>
      <c r="O39" s="4">
        <f t="shared" si="5"/>
        <v>0.53298689259656773</v>
      </c>
    </row>
    <row r="40" spans="1:15" x14ac:dyDescent="0.2">
      <c r="A40" t="s">
        <v>3</v>
      </c>
      <c r="B40">
        <f>ROUND(AVERAGE(LSTM!B40:D40),4)</f>
        <v>0.1137</v>
      </c>
      <c r="C40">
        <f>ROUND(AVERAGE(LSTM!G40:I40),4)</f>
        <v>0.11899999999999999</v>
      </c>
      <c r="D40">
        <f>ROUND(AVERAGE(LSTM!L40:N40),4)</f>
        <v>0.1067</v>
      </c>
      <c r="E40">
        <f>ROUND(AVERAGE(LSTM!Q40:S40),4)</f>
        <v>0.10730000000000001</v>
      </c>
      <c r="F40">
        <f>ROUND(AVERAGE(LSTM!V40:X40),4)</f>
        <v>0.1007</v>
      </c>
      <c r="G40">
        <f>ROUND(AVERAGE(LSTM!AA40:AC40),4)</f>
        <v>0.121</v>
      </c>
      <c r="H40">
        <f>ROUND(AVERAGE(LSTM!AF40:AH40),4)</f>
        <v>9.9299999999999999E-2</v>
      </c>
      <c r="I40">
        <f>ROUND(AVERAGE(LSTM!AK40:AM40),4)</f>
        <v>0.12130000000000001</v>
      </c>
      <c r="J40">
        <f>ROUND(AVERAGE(LSTM!AP40:AR40),4)</f>
        <v>0.1033</v>
      </c>
      <c r="K40">
        <f>ROUND(AVERAGE(LSTM!AU40:AW40),4)</f>
        <v>0.108</v>
      </c>
      <c r="L40" s="3">
        <f t="shared" si="2"/>
        <v>7.7999999999999996E-3</v>
      </c>
      <c r="M40" s="2">
        <f t="shared" si="3"/>
        <v>0.11</v>
      </c>
      <c r="N40" s="4">
        <f t="shared" si="4"/>
        <v>0.10442021613342882</v>
      </c>
      <c r="O40" s="4">
        <f t="shared" si="5"/>
        <v>0.11557978386657118</v>
      </c>
    </row>
    <row r="41" spans="1:15" x14ac:dyDescent="0.2">
      <c r="A41" t="s">
        <v>4</v>
      </c>
      <c r="B41">
        <f>ROUND(AVERAGE(LSTM!B41:D41),4)</f>
        <v>0.66469999999999996</v>
      </c>
      <c r="C41">
        <f>ROUND(AVERAGE(LSTM!G41:I41),4)</f>
        <v>0.70130000000000003</v>
      </c>
      <c r="D41">
        <f>ROUND(AVERAGE(LSTM!L41:N41),4)</f>
        <v>0.61899999999999999</v>
      </c>
      <c r="E41">
        <f>ROUND(AVERAGE(LSTM!Q41:S41),4)</f>
        <v>0.62270000000000003</v>
      </c>
      <c r="F41">
        <f>ROUND(AVERAGE(LSTM!V41:X41),4)</f>
        <v>0.57899999999999996</v>
      </c>
      <c r="G41">
        <f>ROUND(AVERAGE(LSTM!AA41:AC41),4)</f>
        <v>0.71599999999999997</v>
      </c>
      <c r="H41">
        <f>ROUND(AVERAGE(LSTM!AF41:AH41),4)</f>
        <v>0.56930000000000003</v>
      </c>
      <c r="I41">
        <f>ROUND(AVERAGE(LSTM!AK41:AM41),4)</f>
        <v>0.71730000000000005</v>
      </c>
      <c r="J41">
        <f>ROUND(AVERAGE(LSTM!AP41:AR41),4)</f>
        <v>0.59730000000000005</v>
      </c>
      <c r="K41">
        <f>ROUND(AVERAGE(LSTM!AU41:AW41),4)</f>
        <v>0.63</v>
      </c>
      <c r="L41" s="3">
        <f t="shared" si="2"/>
        <v>5.2400000000000002E-2</v>
      </c>
      <c r="M41" s="2">
        <f t="shared" si="3"/>
        <v>0.64170000000000005</v>
      </c>
      <c r="N41" s="4">
        <f t="shared" si="4"/>
        <v>0.60421529812713726</v>
      </c>
      <c r="O41" s="4">
        <f t="shared" si="5"/>
        <v>0.67918470187286284</v>
      </c>
    </row>
    <row r="42" spans="1:15" x14ac:dyDescent="0.2">
      <c r="A42" t="s">
        <v>43</v>
      </c>
      <c r="B42">
        <f>ROUND(AVERAGE(LSTM!B42:D42),4)</f>
        <v>7.4300000000000005E-2</v>
      </c>
      <c r="C42">
        <f>ROUND(AVERAGE(LSTM!G42:I42),4)</f>
        <v>7.4300000000000005E-2</v>
      </c>
      <c r="D42">
        <f>ROUND(AVERAGE(LSTM!L42:N42),4)</f>
        <v>7.4300000000000005E-2</v>
      </c>
      <c r="E42">
        <f>ROUND(AVERAGE(LSTM!Q42:S42),4)</f>
        <v>7.4300000000000005E-2</v>
      </c>
      <c r="F42">
        <f>ROUND(AVERAGE(LSTM!V42:X42),4)</f>
        <v>7.4300000000000005E-2</v>
      </c>
      <c r="G42">
        <f>ROUND(AVERAGE(LSTM!AA42:AC42),4)</f>
        <v>7.4300000000000005E-2</v>
      </c>
      <c r="H42">
        <f>ROUND(AVERAGE(LSTM!AF42:AH42),4)</f>
        <v>7.4300000000000005E-2</v>
      </c>
      <c r="I42">
        <f>ROUND(AVERAGE(LSTM!AK42:AM42),4)</f>
        <v>7.4300000000000005E-2</v>
      </c>
      <c r="J42">
        <f>ROUND(AVERAGE(LSTM!AP42:AR42),4)</f>
        <v>7.4300000000000005E-2</v>
      </c>
      <c r="K42">
        <f>ROUND(AVERAGE(LSTM!AU42:AW42),4)</f>
        <v>7.4300000000000005E-2</v>
      </c>
      <c r="L42" s="3">
        <f t="shared" si="2"/>
        <v>0</v>
      </c>
      <c r="M42" s="2">
        <f t="shared" si="3"/>
        <v>7.4300000000000005E-2</v>
      </c>
      <c r="N42" s="4">
        <f t="shared" si="4"/>
        <v>7.4300000000000005E-2</v>
      </c>
      <c r="O42" s="4">
        <f t="shared" si="5"/>
        <v>7.4300000000000005E-2</v>
      </c>
    </row>
    <row r="43" spans="1:15" x14ac:dyDescent="0.2">
      <c r="A43" t="s">
        <v>44</v>
      </c>
      <c r="B43">
        <f>ROUND(AVERAGE(LSTM!B43:D43),4)</f>
        <v>8.2172999999999998</v>
      </c>
      <c r="C43">
        <f>ROUND(AVERAGE(LSTM!G43:I43),4)</f>
        <v>7.2640000000000002</v>
      </c>
      <c r="D43">
        <f>ROUND(AVERAGE(LSTM!L43:N43),4)</f>
        <v>7.8863000000000003</v>
      </c>
      <c r="E43">
        <f>ROUND(AVERAGE(LSTM!Q43:S43),4)</f>
        <v>10.314</v>
      </c>
      <c r="F43">
        <f>ROUND(AVERAGE(LSTM!V43:X43),4)</f>
        <v>9.5459999999999994</v>
      </c>
      <c r="G43">
        <f>ROUND(AVERAGE(LSTM!AA43:AC43),4)</f>
        <v>11.5983</v>
      </c>
      <c r="H43">
        <f>ROUND(AVERAGE(LSTM!AF43:AH43),4)</f>
        <v>8.9856999999999996</v>
      </c>
      <c r="I43">
        <f>ROUND(AVERAGE(LSTM!AK43:AM43),4)</f>
        <v>10.4057</v>
      </c>
      <c r="J43">
        <f>ROUND(AVERAGE(LSTM!AP43:AR43),4)</f>
        <v>9.8149999999999995</v>
      </c>
      <c r="K43">
        <f>ROUND(AVERAGE(LSTM!AU43:AW43),4)</f>
        <v>12.6523</v>
      </c>
      <c r="L43" s="3">
        <f t="shared" si="2"/>
        <v>1.5860000000000001</v>
      </c>
      <c r="M43" s="2">
        <f t="shared" si="3"/>
        <v>9.6684999999999999</v>
      </c>
      <c r="N43" s="4">
        <f t="shared" si="4"/>
        <v>8.5339439471305258</v>
      </c>
      <c r="O43" s="4">
        <f t="shared" si="5"/>
        <v>10.803056052869474</v>
      </c>
    </row>
    <row r="44" spans="1:15" x14ac:dyDescent="0.2">
      <c r="A44" t="s">
        <v>0</v>
      </c>
      <c r="B44" t="s">
        <v>13</v>
      </c>
      <c r="C44" t="e">
        <f>ROUND(AVERAGE(LSTM!G44:I44),4)</f>
        <v>#DIV/0!</v>
      </c>
      <c r="D44" t="e">
        <f>ROUND(AVERAGE(LSTM!L44:N44),4)</f>
        <v>#DIV/0!</v>
      </c>
      <c r="E44" t="e">
        <f>ROUND(AVERAGE(LSTM!Q44:S44),4)</f>
        <v>#DIV/0!</v>
      </c>
      <c r="F44" t="e">
        <f>ROUND(AVERAGE(LSTM!V44:X44),4)</f>
        <v>#DIV/0!</v>
      </c>
      <c r="G44" t="e">
        <f>ROUND(AVERAGE(LSTM!AA44:AC44),4)</f>
        <v>#DIV/0!</v>
      </c>
      <c r="H44" t="e">
        <f>ROUND(AVERAGE(LSTM!AF44:AH44),4)</f>
        <v>#DIV/0!</v>
      </c>
      <c r="I44" t="e">
        <f>ROUND(AVERAGE(LSTM!AK44:AM44),4)</f>
        <v>#DIV/0!</v>
      </c>
      <c r="J44" t="e">
        <f>ROUND(AVERAGE(LSTM!AP44:AR44),4)</f>
        <v>#DIV/0!</v>
      </c>
      <c r="K44" t="e">
        <f>ROUND(AVERAGE(LSTM!AU44:AW44),4)</f>
        <v>#DIV/0!</v>
      </c>
      <c r="L44" s="3" t="e">
        <f t="shared" si="2"/>
        <v>#DIV/0!</v>
      </c>
      <c r="M44" s="2" t="e">
        <f>ROUND(AVERAGE(B44:K44),4)</f>
        <v>#DIV/0!</v>
      </c>
      <c r="N44" s="4" t="e">
        <f t="shared" si="4"/>
        <v>#DIV/0!</v>
      </c>
      <c r="O44" s="4" t="e">
        <f t="shared" si="5"/>
        <v>#DIV/0!</v>
      </c>
    </row>
    <row r="45" spans="1:15" x14ac:dyDescent="0.2">
      <c r="A45" t="s">
        <v>2</v>
      </c>
      <c r="B45">
        <f>ROUND(AVERAGE(LSTM!B45:D45),4)</f>
        <v>0.53169999999999995</v>
      </c>
      <c r="C45">
        <f>ROUND(AVERAGE(LSTM!G45:I45),4)</f>
        <v>0.5323</v>
      </c>
      <c r="D45">
        <f>ROUND(AVERAGE(LSTM!L45:N45),4)</f>
        <v>0.53369999999999995</v>
      </c>
      <c r="E45">
        <f>ROUND(AVERAGE(LSTM!Q45:S45),4)</f>
        <v>0.53200000000000003</v>
      </c>
      <c r="F45">
        <f>ROUND(AVERAGE(LSTM!V45:X45),4)</f>
        <v>0.5323</v>
      </c>
      <c r="G45">
        <f>ROUND(AVERAGE(LSTM!AA45:AC45),4)</f>
        <v>0.53369999999999995</v>
      </c>
      <c r="H45">
        <f>ROUND(AVERAGE(LSTM!AF45:AH45),4)</f>
        <v>0.53200000000000003</v>
      </c>
      <c r="I45">
        <f>ROUND(AVERAGE(LSTM!AK45:AM45),4)</f>
        <v>0.91869999999999996</v>
      </c>
      <c r="J45">
        <f>ROUND(AVERAGE(LSTM!AP45:AR45),4)</f>
        <v>0.53100000000000003</v>
      </c>
      <c r="K45">
        <f>ROUND(AVERAGE(LSTM!AU45:AW45),4)</f>
        <v>0.53200000000000003</v>
      </c>
      <c r="L45" s="3">
        <f t="shared" si="2"/>
        <v>0.1159</v>
      </c>
      <c r="M45" s="2">
        <f t="shared" si="3"/>
        <v>0.57089999999999996</v>
      </c>
      <c r="N45" s="4">
        <f t="shared" si="4"/>
        <v>0.48799013459799989</v>
      </c>
      <c r="O45" s="4">
        <f t="shared" si="5"/>
        <v>0.65380986540200003</v>
      </c>
    </row>
    <row r="46" spans="1:15" x14ac:dyDescent="0.2">
      <c r="A46" t="s">
        <v>3</v>
      </c>
      <c r="B46">
        <f>ROUND(AVERAGE(LSTM!B46:D46),4)</f>
        <v>0.114</v>
      </c>
      <c r="C46">
        <f>ROUND(AVERAGE(LSTM!G46:I46),4)</f>
        <v>9.4700000000000006E-2</v>
      </c>
      <c r="D46">
        <f>ROUND(AVERAGE(LSTM!L46:N46),4)</f>
        <v>0.115</v>
      </c>
      <c r="E46">
        <f>ROUND(AVERAGE(LSTM!Q46:S46),4)</f>
        <v>0.1053</v>
      </c>
      <c r="F46">
        <f>ROUND(AVERAGE(LSTM!V46:X46),4)</f>
        <v>0.10829999999999999</v>
      </c>
      <c r="G46">
        <f>ROUND(AVERAGE(LSTM!AA46:AC46),4)</f>
        <v>0.1087</v>
      </c>
      <c r="H46">
        <f>ROUND(AVERAGE(LSTM!AF46:AH46),4)</f>
        <v>9.4700000000000006E-2</v>
      </c>
      <c r="I46">
        <f>ROUND(AVERAGE(LSTM!AK46:AM46),4)</f>
        <v>0.64470000000000005</v>
      </c>
      <c r="J46">
        <f>ROUND(AVERAGE(LSTM!AP46:AR46),4)</f>
        <v>0.115</v>
      </c>
      <c r="K46">
        <f>ROUND(AVERAGE(LSTM!AU46:AW46),4)</f>
        <v>0.106</v>
      </c>
      <c r="L46" s="3">
        <f t="shared" si="2"/>
        <v>0.1615</v>
      </c>
      <c r="M46" s="2">
        <f t="shared" si="3"/>
        <v>0.16059999999999999</v>
      </c>
      <c r="N46" s="4">
        <f t="shared" si="4"/>
        <v>4.5069859685737623E-2</v>
      </c>
      <c r="O46" s="4">
        <f t="shared" si="5"/>
        <v>0.27613014031426236</v>
      </c>
    </row>
    <row r="47" spans="1:15" x14ac:dyDescent="0.2">
      <c r="A47" t="s">
        <v>4</v>
      </c>
      <c r="B47">
        <f>ROUND(AVERAGE(LSTM!B47:D47),4)</f>
        <v>0.66800000000000004</v>
      </c>
      <c r="C47">
        <f>ROUND(AVERAGE(LSTM!G47:I47),4)</f>
        <v>0.53700000000000003</v>
      </c>
      <c r="D47">
        <f>ROUND(AVERAGE(LSTM!L47:N47),4)</f>
        <v>0.67500000000000004</v>
      </c>
      <c r="E47">
        <f>ROUND(AVERAGE(LSTM!Q47:S47),4)</f>
        <v>0.61029999999999995</v>
      </c>
      <c r="F47">
        <f>ROUND(AVERAGE(LSTM!V47:X47),4)</f>
        <v>0.63129999999999997</v>
      </c>
      <c r="G47">
        <f>ROUND(AVERAGE(LSTM!AA47:AC47),4)</f>
        <v>0.63200000000000001</v>
      </c>
      <c r="H47">
        <f>ROUND(AVERAGE(LSTM!AF47:AH47),4)</f>
        <v>0.53969999999999996</v>
      </c>
      <c r="I47">
        <f>ROUND(AVERAGE(LSTM!AK47:AM47),4)</f>
        <v>4.2172999999999998</v>
      </c>
      <c r="J47">
        <f>ROUND(AVERAGE(LSTM!AP47:AR47),4)</f>
        <v>0.67469999999999997</v>
      </c>
      <c r="K47">
        <f>ROUND(AVERAGE(LSTM!AU47:AW47),4)</f>
        <v>0.61370000000000002</v>
      </c>
      <c r="L47" s="3">
        <f t="shared" si="2"/>
        <v>1.0802</v>
      </c>
      <c r="M47" s="2">
        <f t="shared" si="3"/>
        <v>0.97989999999999999</v>
      </c>
      <c r="N47" s="4">
        <f t="shared" si="4"/>
        <v>0.20717147017048787</v>
      </c>
      <c r="O47" s="4">
        <f t="shared" si="5"/>
        <v>1.7526285298295121</v>
      </c>
    </row>
    <row r="48" spans="1:15" x14ac:dyDescent="0.2">
      <c r="A48" t="s">
        <v>43</v>
      </c>
      <c r="B48">
        <f>ROUND(AVERAGE(LSTM!B48:D48),4)</f>
        <v>7.4300000000000005E-2</v>
      </c>
      <c r="C48">
        <f>ROUND(AVERAGE(LSTM!G48:I48),4)</f>
        <v>7.4300000000000005E-2</v>
      </c>
      <c r="D48">
        <f>ROUND(AVERAGE(LSTM!L48:N48),4)</f>
        <v>7.4300000000000005E-2</v>
      </c>
      <c r="E48">
        <f>ROUND(AVERAGE(LSTM!Q48:S48),4)</f>
        <v>7.4300000000000005E-2</v>
      </c>
      <c r="F48">
        <f>ROUND(AVERAGE(LSTM!V48:X48),4)</f>
        <v>7.4300000000000005E-2</v>
      </c>
      <c r="G48">
        <f>ROUND(AVERAGE(LSTM!AA48:AC48),4)</f>
        <v>7.4300000000000005E-2</v>
      </c>
      <c r="H48">
        <f>ROUND(AVERAGE(LSTM!AF48:AH48),4)</f>
        <v>7.4300000000000005E-2</v>
      </c>
      <c r="I48">
        <f>ROUND(AVERAGE(LSTM!AK48:AM48),4)</f>
        <v>7.4300000000000005E-2</v>
      </c>
      <c r="J48">
        <f>ROUND(AVERAGE(LSTM!AP48:AR48),4)</f>
        <v>7.4300000000000005E-2</v>
      </c>
      <c r="K48">
        <f>ROUND(AVERAGE(LSTM!AU48:AW48),4)</f>
        <v>7.4300000000000005E-2</v>
      </c>
      <c r="L48" s="3">
        <f t="shared" si="2"/>
        <v>0</v>
      </c>
      <c r="M48" s="2">
        <f t="shared" si="3"/>
        <v>7.4300000000000005E-2</v>
      </c>
      <c r="N48" s="4">
        <f t="shared" si="4"/>
        <v>7.4300000000000005E-2</v>
      </c>
      <c r="O48" s="4">
        <f t="shared" si="5"/>
        <v>7.4300000000000005E-2</v>
      </c>
    </row>
    <row r="49" spans="1:15" x14ac:dyDescent="0.2">
      <c r="A49" t="s">
        <v>44</v>
      </c>
      <c r="B49">
        <f>ROUND(AVERAGE(LSTM!B49:D49),4)</f>
        <v>7.6840000000000002</v>
      </c>
      <c r="C49">
        <f>ROUND(AVERAGE(LSTM!G49:I49),4)</f>
        <v>7.2210000000000001</v>
      </c>
      <c r="D49">
        <f>ROUND(AVERAGE(LSTM!L49:N49),4)</f>
        <v>8.2676999999999996</v>
      </c>
      <c r="E49">
        <f>ROUND(AVERAGE(LSTM!Q49:S49),4)</f>
        <v>8.9457000000000004</v>
      </c>
      <c r="F49">
        <f>ROUND(AVERAGE(LSTM!V49:X49),4)</f>
        <v>8.7443000000000008</v>
      </c>
      <c r="G49">
        <f>ROUND(AVERAGE(LSTM!AA49:AC49),4)</f>
        <v>9.5767000000000007</v>
      </c>
      <c r="H49">
        <f>ROUND(AVERAGE(LSTM!AF49:AH49),4)</f>
        <v>9.2586999999999993</v>
      </c>
      <c r="I49">
        <f>ROUND(AVERAGE(LSTM!AK49:AM49),4)</f>
        <v>11.4473</v>
      </c>
      <c r="J49">
        <f>ROUND(AVERAGE(LSTM!AP49:AR49),4)</f>
        <v>11.2113</v>
      </c>
      <c r="K49">
        <f>ROUND(AVERAGE(LSTM!AU49:AW49),4)</f>
        <v>12.837999999999999</v>
      </c>
      <c r="L49" s="3">
        <f t="shared" si="2"/>
        <v>1.6974</v>
      </c>
      <c r="M49" s="2">
        <f t="shared" si="3"/>
        <v>9.5195000000000007</v>
      </c>
      <c r="N49" s="4">
        <f t="shared" si="4"/>
        <v>8.3052531878053948</v>
      </c>
      <c r="O49" s="4">
        <f t="shared" si="5"/>
        <v>10.733746812194607</v>
      </c>
    </row>
    <row r="50" spans="1:15" x14ac:dyDescent="0.2">
      <c r="A50" t="s">
        <v>0</v>
      </c>
      <c r="B50" t="s">
        <v>14</v>
      </c>
      <c r="C50" t="e">
        <f>ROUND(AVERAGE(LSTM!G50:I50),4)</f>
        <v>#DIV/0!</v>
      </c>
      <c r="D50" t="e">
        <f>ROUND(AVERAGE(LSTM!L50:N50),4)</f>
        <v>#DIV/0!</v>
      </c>
      <c r="E50" t="e">
        <f>ROUND(AVERAGE(LSTM!Q50:S50),4)</f>
        <v>#DIV/0!</v>
      </c>
      <c r="F50" t="e">
        <f>ROUND(AVERAGE(LSTM!V50:X50),4)</f>
        <v>#DIV/0!</v>
      </c>
      <c r="G50" t="e">
        <f>ROUND(AVERAGE(LSTM!AA50:AC50),4)</f>
        <v>#DIV/0!</v>
      </c>
      <c r="H50" t="e">
        <f>ROUND(AVERAGE(LSTM!AF50:AH50),4)</f>
        <v>#DIV/0!</v>
      </c>
      <c r="I50" t="e">
        <f>ROUND(AVERAGE(LSTM!AK50:AM50),4)</f>
        <v>#DIV/0!</v>
      </c>
      <c r="J50" t="e">
        <f>ROUND(AVERAGE(LSTM!AP50:AR50),4)</f>
        <v>#DIV/0!</v>
      </c>
      <c r="K50" t="e">
        <f>ROUND(AVERAGE(LSTM!AU50:AW50),4)</f>
        <v>#DIV/0!</v>
      </c>
      <c r="L50" s="3" t="e">
        <f t="shared" si="2"/>
        <v>#DIV/0!</v>
      </c>
      <c r="M50" s="2" t="e">
        <f>ROUND(AVERAGE(B50:K50),4)</f>
        <v>#DIV/0!</v>
      </c>
      <c r="N50" s="4" t="e">
        <f t="shared" si="4"/>
        <v>#DIV/0!</v>
      </c>
      <c r="O50" s="4" t="e">
        <f t="shared" si="5"/>
        <v>#DIV/0!</v>
      </c>
    </row>
    <row r="51" spans="1:15" x14ac:dyDescent="0.2">
      <c r="A51" t="s">
        <v>2</v>
      </c>
      <c r="B51">
        <f>ROUND(AVERAGE(LSTM!B51:D51),4)</f>
        <v>0.53029999999999999</v>
      </c>
      <c r="C51">
        <f>ROUND(AVERAGE(LSTM!G51:I51),4)</f>
        <v>0.53200000000000003</v>
      </c>
      <c r="D51">
        <f>ROUND(AVERAGE(LSTM!L51:N51),4)</f>
        <v>0.5333</v>
      </c>
      <c r="E51">
        <f>ROUND(AVERAGE(LSTM!Q51:S51),4)</f>
        <v>0.53400000000000003</v>
      </c>
      <c r="F51">
        <f>ROUND(AVERAGE(LSTM!V51:X51),4)</f>
        <v>0.53100000000000003</v>
      </c>
      <c r="G51">
        <f>ROUND(AVERAGE(LSTM!AA51:AC51),4)</f>
        <v>0.53169999999999995</v>
      </c>
      <c r="H51">
        <f>ROUND(AVERAGE(LSTM!AF51:AH51),4)</f>
        <v>0.53369999999999995</v>
      </c>
      <c r="I51">
        <f>ROUND(AVERAGE(LSTM!AK51:AM51),4)</f>
        <v>0.53100000000000003</v>
      </c>
      <c r="J51">
        <f>ROUND(AVERAGE(LSTM!AP51:AR51),4)</f>
        <v>0.61899999999999999</v>
      </c>
      <c r="K51">
        <f>ROUND(AVERAGE(LSTM!AU51:AW51),4)</f>
        <v>0.53200000000000003</v>
      </c>
      <c r="L51" s="3">
        <f t="shared" si="2"/>
        <v>2.6100000000000002E-2</v>
      </c>
      <c r="M51" s="2">
        <f t="shared" si="3"/>
        <v>0.54079999999999995</v>
      </c>
      <c r="N51" s="4">
        <f t="shared" si="4"/>
        <v>0.52212918475416559</v>
      </c>
      <c r="O51" s="4">
        <f t="shared" si="5"/>
        <v>0.55947081524583431</v>
      </c>
    </row>
    <row r="52" spans="1:15" x14ac:dyDescent="0.2">
      <c r="A52" t="s">
        <v>3</v>
      </c>
      <c r="B52">
        <f>ROUND(AVERAGE(LSTM!B52:D52),4)</f>
        <v>0.10970000000000001</v>
      </c>
      <c r="C52">
        <f>ROUND(AVERAGE(LSTM!G52:I52),4)</f>
        <v>0.10199999999999999</v>
      </c>
      <c r="D52">
        <f>ROUND(AVERAGE(LSTM!L52:N52),4)</f>
        <v>0.10299999999999999</v>
      </c>
      <c r="E52">
        <f>ROUND(AVERAGE(LSTM!Q52:S52),4)</f>
        <v>0.11899999999999999</v>
      </c>
      <c r="F52">
        <f>ROUND(AVERAGE(LSTM!V52:X52),4)</f>
        <v>0.10299999999999999</v>
      </c>
      <c r="G52">
        <f>ROUND(AVERAGE(LSTM!AA52:AC52),4)</f>
        <v>9.1700000000000004E-2</v>
      </c>
      <c r="H52">
        <f>ROUND(AVERAGE(LSTM!AF52:AH52),4)</f>
        <v>0.1103</v>
      </c>
      <c r="I52">
        <f>ROUND(AVERAGE(LSTM!AK52:AM52),4)</f>
        <v>0.1027</v>
      </c>
      <c r="J52">
        <f>ROUND(AVERAGE(LSTM!AP52:AR52),4)</f>
        <v>0.32369999999999999</v>
      </c>
      <c r="K52">
        <f>ROUND(AVERAGE(LSTM!AU52:AW52),4)</f>
        <v>9.5000000000000001E-2</v>
      </c>
      <c r="L52" s="3">
        <f t="shared" si="2"/>
        <v>6.6299999999999998E-2</v>
      </c>
      <c r="M52" s="2">
        <f t="shared" si="3"/>
        <v>0.126</v>
      </c>
      <c r="N52" s="4">
        <f t="shared" si="4"/>
        <v>7.8571837134144923E-2</v>
      </c>
      <c r="O52" s="4">
        <f t="shared" si="5"/>
        <v>0.17342816286585508</v>
      </c>
    </row>
    <row r="53" spans="1:15" x14ac:dyDescent="0.2">
      <c r="A53" t="s">
        <v>4</v>
      </c>
      <c r="B53">
        <f>ROUND(AVERAGE(LSTM!B53:D53),4)</f>
        <v>0.63929999999999998</v>
      </c>
      <c r="C53">
        <f>ROUND(AVERAGE(LSTM!G53:I53),4)</f>
        <v>0.5867</v>
      </c>
      <c r="D53">
        <f>ROUND(AVERAGE(LSTM!L53:N53),4)</f>
        <v>0.5927</v>
      </c>
      <c r="E53">
        <f>ROUND(AVERAGE(LSTM!Q53:S53),4)</f>
        <v>0.70099999999999996</v>
      </c>
      <c r="F53">
        <f>ROUND(AVERAGE(LSTM!V53:X53),4)</f>
        <v>0.59230000000000005</v>
      </c>
      <c r="G53">
        <f>ROUND(AVERAGE(LSTM!AA53:AC53),4)</f>
        <v>0.51800000000000002</v>
      </c>
      <c r="H53">
        <f>ROUND(AVERAGE(LSTM!AF53:AH53),4)</f>
        <v>0.64229999999999998</v>
      </c>
      <c r="I53">
        <f>ROUND(AVERAGE(LSTM!AK53:AM53),4)</f>
        <v>0.59199999999999997</v>
      </c>
      <c r="J53">
        <f>ROUND(AVERAGE(LSTM!AP53:AR53),4)</f>
        <v>2.0710000000000002</v>
      </c>
      <c r="K53">
        <f>ROUND(AVERAGE(LSTM!AU53:AW53),4)</f>
        <v>0.5423</v>
      </c>
      <c r="L53" s="3">
        <f t="shared" si="2"/>
        <v>0.44379999999999997</v>
      </c>
      <c r="M53" s="2">
        <f t="shared" si="3"/>
        <v>0.74780000000000002</v>
      </c>
      <c r="N53" s="4">
        <f t="shared" si="4"/>
        <v>0.43032460513021897</v>
      </c>
      <c r="O53" s="4">
        <f t="shared" si="5"/>
        <v>1.0652753948697811</v>
      </c>
    </row>
    <row r="54" spans="1:15" x14ac:dyDescent="0.2">
      <c r="A54" t="s">
        <v>43</v>
      </c>
      <c r="B54">
        <f>ROUND(AVERAGE(LSTM!B54:D54),4)</f>
        <v>7.4300000000000005E-2</v>
      </c>
      <c r="C54">
        <f>ROUND(AVERAGE(LSTM!G54:I54),4)</f>
        <v>7.4300000000000005E-2</v>
      </c>
      <c r="D54">
        <f>ROUND(AVERAGE(LSTM!L54:N54),4)</f>
        <v>7.4300000000000005E-2</v>
      </c>
      <c r="E54">
        <f>ROUND(AVERAGE(LSTM!Q54:S54),4)</f>
        <v>7.4300000000000005E-2</v>
      </c>
      <c r="F54">
        <f>ROUND(AVERAGE(LSTM!V54:X54),4)</f>
        <v>7.4300000000000005E-2</v>
      </c>
      <c r="G54">
        <f>ROUND(AVERAGE(LSTM!AA54:AC54),4)</f>
        <v>7.4300000000000005E-2</v>
      </c>
      <c r="H54">
        <f>ROUND(AVERAGE(LSTM!AF54:AH54),4)</f>
        <v>7.4300000000000005E-2</v>
      </c>
      <c r="I54">
        <f>ROUND(AVERAGE(LSTM!AK54:AM54),4)</f>
        <v>7.4300000000000005E-2</v>
      </c>
      <c r="J54">
        <f>ROUND(AVERAGE(LSTM!AP54:AR54),4)</f>
        <v>7.4300000000000005E-2</v>
      </c>
      <c r="K54">
        <f>ROUND(AVERAGE(LSTM!AU54:AW54),4)</f>
        <v>7.4300000000000005E-2</v>
      </c>
      <c r="L54" s="3">
        <f t="shared" si="2"/>
        <v>0</v>
      </c>
      <c r="M54" s="2">
        <f t="shared" si="3"/>
        <v>7.4300000000000005E-2</v>
      </c>
      <c r="N54" s="4">
        <f t="shared" si="4"/>
        <v>7.4300000000000005E-2</v>
      </c>
      <c r="O54" s="4">
        <f t="shared" si="5"/>
        <v>7.4300000000000005E-2</v>
      </c>
    </row>
    <row r="55" spans="1:15" x14ac:dyDescent="0.2">
      <c r="A55" t="s">
        <v>44</v>
      </c>
      <c r="B55">
        <f>ROUND(AVERAGE(LSTM!B55:D55),4)</f>
        <v>7.9226999999999999</v>
      </c>
      <c r="C55">
        <f>ROUND(AVERAGE(LSTM!G55:I55),4)</f>
        <v>7.64</v>
      </c>
      <c r="D55">
        <f>ROUND(AVERAGE(LSTM!L55:N55),4)</f>
        <v>8.0990000000000002</v>
      </c>
      <c r="E55">
        <f>ROUND(AVERAGE(LSTM!Q55:S55),4)</f>
        <v>7.9162999999999997</v>
      </c>
      <c r="F55">
        <f>ROUND(AVERAGE(LSTM!V55:X55),4)</f>
        <v>8.0146999999999995</v>
      </c>
      <c r="G55">
        <f>ROUND(AVERAGE(LSTM!AA55:AC55),4)</f>
        <v>8.8789999999999996</v>
      </c>
      <c r="H55">
        <f>ROUND(AVERAGE(LSTM!AF55:AH55),4)</f>
        <v>9.1822999999999997</v>
      </c>
      <c r="I55">
        <f>ROUND(AVERAGE(LSTM!AK55:AM55),4)</f>
        <v>11.439</v>
      </c>
      <c r="J55">
        <f>ROUND(AVERAGE(LSTM!AP55:AR55),4)</f>
        <v>10.467000000000001</v>
      </c>
      <c r="K55">
        <f>ROUND(AVERAGE(LSTM!AU55:AW55),4)</f>
        <v>12.032299999999999</v>
      </c>
      <c r="L55" s="3">
        <f t="shared" si="2"/>
        <v>1.5185</v>
      </c>
      <c r="M55" s="2">
        <f t="shared" si="3"/>
        <v>9.1592000000000002</v>
      </c>
      <c r="N55" s="4">
        <f t="shared" si="4"/>
        <v>8.0729305382835452</v>
      </c>
      <c r="O55" s="4">
        <f t="shared" si="5"/>
        <v>10.245469461716455</v>
      </c>
    </row>
    <row r="56" spans="1:15" x14ac:dyDescent="0.2">
      <c r="A56" t="s">
        <v>0</v>
      </c>
      <c r="B56" t="s">
        <v>15</v>
      </c>
      <c r="C56" t="e">
        <f>ROUND(AVERAGE(LSTM!G56:I56),4)</f>
        <v>#DIV/0!</v>
      </c>
      <c r="D56" t="e">
        <f>ROUND(AVERAGE(LSTM!L56:N56),4)</f>
        <v>#DIV/0!</v>
      </c>
      <c r="E56" t="e">
        <f>ROUND(AVERAGE(LSTM!Q56:S56),4)</f>
        <v>#DIV/0!</v>
      </c>
      <c r="F56" t="e">
        <f>ROUND(AVERAGE(LSTM!V56:X56),4)</f>
        <v>#DIV/0!</v>
      </c>
      <c r="G56" t="e">
        <f>ROUND(AVERAGE(LSTM!AA56:AC56),4)</f>
        <v>#DIV/0!</v>
      </c>
      <c r="H56" t="e">
        <f>ROUND(AVERAGE(LSTM!AF56:AH56),4)</f>
        <v>#DIV/0!</v>
      </c>
      <c r="I56" t="e">
        <f>ROUND(AVERAGE(LSTM!AK56:AM56),4)</f>
        <v>#DIV/0!</v>
      </c>
      <c r="J56" t="e">
        <f>ROUND(AVERAGE(LSTM!AP56:AR56),4)</f>
        <v>#DIV/0!</v>
      </c>
      <c r="K56" t="e">
        <f>ROUND(AVERAGE(LSTM!AU56:AW56),4)</f>
        <v>#DIV/0!</v>
      </c>
      <c r="L56" s="3" t="e">
        <f t="shared" si="2"/>
        <v>#DIV/0!</v>
      </c>
      <c r="M56" s="2" t="e">
        <f t="shared" si="3"/>
        <v>#DIV/0!</v>
      </c>
      <c r="N56" s="4" t="e">
        <f t="shared" si="4"/>
        <v>#DIV/0!</v>
      </c>
      <c r="O56" s="4" t="e">
        <f t="shared" si="5"/>
        <v>#DIV/0!</v>
      </c>
    </row>
    <row r="57" spans="1:15" x14ac:dyDescent="0.2">
      <c r="A57" t="s">
        <v>2</v>
      </c>
      <c r="B57">
        <f>ROUND(AVERAGE(LSTM!B57:D57),4)</f>
        <v>0.53129999999999999</v>
      </c>
      <c r="C57">
        <f>ROUND(AVERAGE(LSTM!G57:I57),4)</f>
        <v>0.53100000000000003</v>
      </c>
      <c r="D57">
        <f>ROUND(AVERAGE(LSTM!L57:N57),4)</f>
        <v>0.54269999999999996</v>
      </c>
      <c r="E57">
        <f>ROUND(AVERAGE(LSTM!Q57:S57),4)</f>
        <v>0.53200000000000003</v>
      </c>
      <c r="F57">
        <f>ROUND(AVERAGE(LSTM!V57:X57),4)</f>
        <v>0.5373</v>
      </c>
      <c r="G57">
        <f>ROUND(AVERAGE(LSTM!AA57:AC57),4)</f>
        <v>0.53169999999999995</v>
      </c>
      <c r="H57">
        <f>ROUND(AVERAGE(LSTM!AF57:AH57),4)</f>
        <v>0.53169999999999995</v>
      </c>
      <c r="I57">
        <f>ROUND(AVERAGE(LSTM!AK57:AM57),4)</f>
        <v>0.53129999999999999</v>
      </c>
      <c r="J57">
        <f>ROUND(AVERAGE(LSTM!AP57:AR57),4)</f>
        <v>0.5343</v>
      </c>
      <c r="K57">
        <f>ROUND(AVERAGE(LSTM!AU57:AW57),4)</f>
        <v>0.53100000000000003</v>
      </c>
      <c r="L57" s="3">
        <f t="shared" si="2"/>
        <v>3.5999999999999999E-3</v>
      </c>
      <c r="M57" s="2">
        <f t="shared" si="3"/>
        <v>0.53339999999999999</v>
      </c>
      <c r="N57" s="4">
        <f t="shared" si="4"/>
        <v>0.5308247151385056</v>
      </c>
      <c r="O57" s="4">
        <f t="shared" si="5"/>
        <v>0.53597528486149437</v>
      </c>
    </row>
    <row r="58" spans="1:15" x14ac:dyDescent="0.2">
      <c r="A58" t="s">
        <v>3</v>
      </c>
      <c r="B58">
        <f>ROUND(AVERAGE(LSTM!B58:D58),4)</f>
        <v>9.9000000000000005E-2</v>
      </c>
      <c r="C58">
        <f>ROUND(AVERAGE(LSTM!G58:I58),4)</f>
        <v>0.09</v>
      </c>
      <c r="D58">
        <f>ROUND(AVERAGE(LSTM!L58:N58),4)</f>
        <v>0.17069999999999999</v>
      </c>
      <c r="E58">
        <f>ROUND(AVERAGE(LSTM!Q58:S58),4)</f>
        <v>9.8000000000000004E-2</v>
      </c>
      <c r="F58">
        <f>ROUND(AVERAGE(LSTM!V58:X58),4)</f>
        <v>0.16700000000000001</v>
      </c>
      <c r="G58">
        <f>ROUND(AVERAGE(LSTM!AA58:AC58),4)</f>
        <v>0.10730000000000001</v>
      </c>
      <c r="H58">
        <f>ROUND(AVERAGE(LSTM!AF58:AH58),4)</f>
        <v>0.104</v>
      </c>
      <c r="I58">
        <f>ROUND(AVERAGE(LSTM!AK58:AM58),4)</f>
        <v>0.1017</v>
      </c>
      <c r="J58">
        <f>ROUND(AVERAGE(LSTM!AP58:AR58),4)</f>
        <v>0.1047</v>
      </c>
      <c r="K58">
        <f>ROUND(AVERAGE(LSTM!AU58:AW58),4)</f>
        <v>0.10730000000000001</v>
      </c>
      <c r="L58" s="3">
        <f t="shared" si="2"/>
        <v>2.7400000000000001E-2</v>
      </c>
      <c r="M58" s="2">
        <f t="shared" si="3"/>
        <v>0.115</v>
      </c>
      <c r="N58" s="4">
        <f t="shared" si="4"/>
        <v>9.5399220776403781E-2</v>
      </c>
      <c r="O58" s="4">
        <f t="shared" si="5"/>
        <v>0.13460077922359623</v>
      </c>
    </row>
    <row r="59" spans="1:15" x14ac:dyDescent="0.2">
      <c r="A59" t="s">
        <v>4</v>
      </c>
      <c r="B59">
        <f>ROUND(AVERAGE(LSTM!B59:D59),4)</f>
        <v>0.56799999999999995</v>
      </c>
      <c r="C59">
        <f>ROUND(AVERAGE(LSTM!G59:I59),4)</f>
        <v>0.50800000000000001</v>
      </c>
      <c r="D59">
        <f>ROUND(AVERAGE(LSTM!L59:N59),4)</f>
        <v>1.0469999999999999</v>
      </c>
      <c r="E59">
        <f>ROUND(AVERAGE(LSTM!Q59:S59),4)</f>
        <v>0.56069999999999998</v>
      </c>
      <c r="F59">
        <f>ROUND(AVERAGE(LSTM!V59:X59),4)</f>
        <v>1.0226999999999999</v>
      </c>
      <c r="G59">
        <f>ROUND(AVERAGE(LSTM!AA59:AC59),4)</f>
        <v>0.62229999999999996</v>
      </c>
      <c r="H59">
        <f>ROUND(AVERAGE(LSTM!AF59:AH59),4)</f>
        <v>0.59930000000000005</v>
      </c>
      <c r="I59">
        <f>ROUND(AVERAGE(LSTM!AK59:AM59),4)</f>
        <v>0.58630000000000004</v>
      </c>
      <c r="J59">
        <f>ROUND(AVERAGE(LSTM!AP59:AR59),4)</f>
        <v>0.60599999999999998</v>
      </c>
      <c r="K59">
        <f>ROUND(AVERAGE(LSTM!AU59:AW59),4)</f>
        <v>0.62229999999999996</v>
      </c>
      <c r="L59" s="3">
        <f t="shared" si="2"/>
        <v>0.1832</v>
      </c>
      <c r="M59" s="2">
        <f t="shared" si="3"/>
        <v>0.67430000000000001</v>
      </c>
      <c r="N59" s="4">
        <f t="shared" si="4"/>
        <v>0.5432466148261742</v>
      </c>
      <c r="O59" s="4">
        <f t="shared" si="5"/>
        <v>0.80535338517382582</v>
      </c>
    </row>
    <row r="60" spans="1:15" x14ac:dyDescent="0.2">
      <c r="A60" t="s">
        <v>43</v>
      </c>
      <c r="B60">
        <f>ROUND(AVERAGE(LSTM!B60:D60),4)</f>
        <v>7.4300000000000005E-2</v>
      </c>
      <c r="C60">
        <f>ROUND(AVERAGE(LSTM!G60:I60),4)</f>
        <v>7.4300000000000005E-2</v>
      </c>
      <c r="D60">
        <f>ROUND(AVERAGE(LSTM!L60:N60),4)</f>
        <v>7.4300000000000005E-2</v>
      </c>
      <c r="E60">
        <f>ROUND(AVERAGE(LSTM!Q60:S60),4)</f>
        <v>7.4300000000000005E-2</v>
      </c>
      <c r="F60">
        <f>ROUND(AVERAGE(LSTM!V60:X60),4)</f>
        <v>7.4300000000000005E-2</v>
      </c>
      <c r="G60">
        <f>ROUND(AVERAGE(LSTM!AA60:AC60),4)</f>
        <v>7.4300000000000005E-2</v>
      </c>
      <c r="H60">
        <f>ROUND(AVERAGE(LSTM!AF60:AH60),4)</f>
        <v>7.4300000000000005E-2</v>
      </c>
      <c r="I60">
        <f>ROUND(AVERAGE(LSTM!AK60:AM60),4)</f>
        <v>7.4300000000000005E-2</v>
      </c>
      <c r="J60">
        <f>ROUND(AVERAGE(LSTM!AP60:AR60),4)</f>
        <v>7.4300000000000005E-2</v>
      </c>
      <c r="K60">
        <f>ROUND(AVERAGE(LSTM!AU60:AW60),4)</f>
        <v>7.4300000000000005E-2</v>
      </c>
      <c r="L60" s="3">
        <f t="shared" si="2"/>
        <v>0</v>
      </c>
      <c r="M60" s="2">
        <f t="shared" si="3"/>
        <v>7.4300000000000005E-2</v>
      </c>
      <c r="N60" s="4">
        <f t="shared" si="4"/>
        <v>7.4300000000000005E-2</v>
      </c>
      <c r="O60" s="4">
        <f t="shared" si="5"/>
        <v>7.4300000000000005E-2</v>
      </c>
    </row>
    <row r="61" spans="1:15" x14ac:dyDescent="0.2">
      <c r="A61" t="s">
        <v>44</v>
      </c>
      <c r="B61">
        <f>ROUND(AVERAGE(LSTM!B61:D61),4)</f>
        <v>8.3712999999999997</v>
      </c>
      <c r="C61">
        <f>ROUND(AVERAGE(LSTM!G61:I61),4)</f>
        <v>7.8083</v>
      </c>
      <c r="D61">
        <f>ROUND(AVERAGE(LSTM!L61:N61),4)</f>
        <v>7.75</v>
      </c>
      <c r="E61">
        <f>ROUND(AVERAGE(LSTM!Q61:S61),4)</f>
        <v>7.91</v>
      </c>
      <c r="F61">
        <f>ROUND(AVERAGE(LSTM!V61:X61),4)</f>
        <v>8.4156999999999993</v>
      </c>
      <c r="G61">
        <f>ROUND(AVERAGE(LSTM!AA61:AC61),4)</f>
        <v>8.1323000000000008</v>
      </c>
      <c r="H61">
        <f>ROUND(AVERAGE(LSTM!AF61:AH61),4)</f>
        <v>13.23</v>
      </c>
      <c r="I61">
        <f>ROUND(AVERAGE(LSTM!AK61:AM61),4)</f>
        <v>10.308</v>
      </c>
      <c r="J61">
        <f>ROUND(AVERAGE(LSTM!AP61:AR61),4)</f>
        <v>9.7703000000000007</v>
      </c>
      <c r="K61">
        <f>ROUND(AVERAGE(LSTM!AU61:AW61),4)</f>
        <v>12.8043</v>
      </c>
      <c r="L61" s="3">
        <f t="shared" si="2"/>
        <v>1.9572000000000001</v>
      </c>
      <c r="M61" s="2">
        <f t="shared" si="3"/>
        <v>9.4499999999999993</v>
      </c>
      <c r="N61" s="4">
        <f t="shared" si="4"/>
        <v>8.0499034636342142</v>
      </c>
      <c r="O61" s="4">
        <f t="shared" si="5"/>
        <v>10.850096536365784</v>
      </c>
    </row>
    <row r="62" spans="1:15" x14ac:dyDescent="0.2">
      <c r="A62" t="s">
        <v>0</v>
      </c>
      <c r="B62" t="s">
        <v>16</v>
      </c>
      <c r="C62" t="e">
        <f>ROUND(AVERAGE(LSTM!G62:I62),4)</f>
        <v>#DIV/0!</v>
      </c>
      <c r="D62" t="e">
        <f>ROUND(AVERAGE(LSTM!L62:N62),4)</f>
        <v>#DIV/0!</v>
      </c>
      <c r="E62" t="e">
        <f>ROUND(AVERAGE(LSTM!Q62:S62),4)</f>
        <v>#DIV/0!</v>
      </c>
      <c r="F62" t="e">
        <f>ROUND(AVERAGE(LSTM!V62:X62),4)</f>
        <v>#DIV/0!</v>
      </c>
      <c r="G62" t="e">
        <f>ROUND(AVERAGE(LSTM!AA62:AC62),4)</f>
        <v>#DIV/0!</v>
      </c>
      <c r="H62" t="e">
        <f>ROUND(AVERAGE(LSTM!AF62:AH62),4)</f>
        <v>#DIV/0!</v>
      </c>
      <c r="I62" t="e">
        <f>ROUND(AVERAGE(LSTM!AK62:AM62),4)</f>
        <v>#DIV/0!</v>
      </c>
      <c r="J62" t="e">
        <f>ROUND(AVERAGE(LSTM!AP62:AR62),4)</f>
        <v>#DIV/0!</v>
      </c>
      <c r="K62" t="e">
        <f>ROUND(AVERAGE(LSTM!AU62:AW62),4)</f>
        <v>#DIV/0!</v>
      </c>
      <c r="L62" s="3" t="e">
        <f t="shared" si="2"/>
        <v>#DIV/0!</v>
      </c>
      <c r="M62" s="2" t="e">
        <f>ROUND(AVERAGE(B62:K62),4)</f>
        <v>#DIV/0!</v>
      </c>
      <c r="N62" s="4" t="e">
        <f t="shared" si="4"/>
        <v>#DIV/0!</v>
      </c>
      <c r="O62" s="4" t="e">
        <f t="shared" si="5"/>
        <v>#DIV/0!</v>
      </c>
    </row>
    <row r="63" spans="1:15" x14ac:dyDescent="0.2">
      <c r="A63" t="s">
        <v>2</v>
      </c>
      <c r="B63">
        <f>ROUND(AVERAGE(LSTM!B63:D63),4)</f>
        <v>1.627</v>
      </c>
      <c r="C63">
        <f>ROUND(AVERAGE(LSTM!G63:I63),4)</f>
        <v>1.6273</v>
      </c>
      <c r="D63">
        <f>ROUND(AVERAGE(LSTM!L63:N63),4)</f>
        <v>1.6256999999999999</v>
      </c>
      <c r="E63">
        <f>ROUND(AVERAGE(LSTM!Q63:S63),4)</f>
        <v>1.6303000000000001</v>
      </c>
      <c r="F63">
        <f>ROUND(AVERAGE(LSTM!V63:X63),4)</f>
        <v>1.6307</v>
      </c>
      <c r="G63">
        <f>ROUND(AVERAGE(LSTM!AA63:AC63),4)</f>
        <v>1.6319999999999999</v>
      </c>
      <c r="H63">
        <f>ROUND(AVERAGE(LSTM!AF63:AH63),4)</f>
        <v>1.6293</v>
      </c>
      <c r="I63">
        <f>ROUND(AVERAGE(LSTM!AK63:AM63),4)</f>
        <v>1.6293</v>
      </c>
      <c r="J63">
        <f>ROUND(AVERAGE(LSTM!AP63:AR63),4)</f>
        <v>1.6253</v>
      </c>
      <c r="K63">
        <f>ROUND(AVERAGE(LSTM!AU63:AW63),4)</f>
        <v>1.6276999999999999</v>
      </c>
      <c r="L63" s="3">
        <f t="shared" si="2"/>
        <v>2.0999999999999999E-3</v>
      </c>
      <c r="M63" s="2">
        <f t="shared" si="3"/>
        <v>1.6285000000000001</v>
      </c>
      <c r="N63" s="4">
        <f t="shared" si="4"/>
        <v>1.6269977504974618</v>
      </c>
      <c r="O63" s="4">
        <f t="shared" si="5"/>
        <v>1.6300022495025384</v>
      </c>
    </row>
    <row r="64" spans="1:15" x14ac:dyDescent="0.2">
      <c r="A64" t="s">
        <v>3</v>
      </c>
      <c r="B64">
        <f>ROUND(AVERAGE(LSTM!B64:D64),4)</f>
        <v>0.2127</v>
      </c>
      <c r="C64">
        <f>ROUND(AVERAGE(LSTM!G64:I64),4)</f>
        <v>0.2097</v>
      </c>
      <c r="D64">
        <f>ROUND(AVERAGE(LSTM!L64:N64),4)</f>
        <v>0.22800000000000001</v>
      </c>
      <c r="E64">
        <f>ROUND(AVERAGE(LSTM!Q64:S64),4)</f>
        <v>0.2177</v>
      </c>
      <c r="F64">
        <f>ROUND(AVERAGE(LSTM!V64:X64),4)</f>
        <v>0.2457</v>
      </c>
      <c r="G64">
        <f>ROUND(AVERAGE(LSTM!AA64:AC64),4)</f>
        <v>0.21529999999999999</v>
      </c>
      <c r="H64">
        <f>ROUND(AVERAGE(LSTM!AF64:AH64),4)</f>
        <v>0.21970000000000001</v>
      </c>
      <c r="I64">
        <f>ROUND(AVERAGE(LSTM!AK64:AM64),4)</f>
        <v>0.221</v>
      </c>
      <c r="J64">
        <f>ROUND(AVERAGE(LSTM!AP64:AR64),4)</f>
        <v>0.221</v>
      </c>
      <c r="K64">
        <f>ROUND(AVERAGE(LSTM!AU64:AW64),4)</f>
        <v>0.2117</v>
      </c>
      <c r="L64" s="3">
        <f t="shared" si="2"/>
        <v>9.9000000000000008E-3</v>
      </c>
      <c r="M64" s="2">
        <f t="shared" si="3"/>
        <v>0.2203</v>
      </c>
      <c r="N64" s="4">
        <f t="shared" si="4"/>
        <v>0.2132179666308904</v>
      </c>
      <c r="O64" s="4">
        <f t="shared" si="5"/>
        <v>0.22738203336910959</v>
      </c>
    </row>
    <row r="65" spans="1:15" x14ac:dyDescent="0.2">
      <c r="A65" t="s">
        <v>4</v>
      </c>
      <c r="B65">
        <f>ROUND(AVERAGE(LSTM!B65:D65),4)</f>
        <v>1.17E-2</v>
      </c>
      <c r="C65">
        <f>ROUND(AVERAGE(LSTM!G65:I65),4)</f>
        <v>1.17E-2</v>
      </c>
      <c r="D65">
        <f>ROUND(AVERAGE(LSTM!L65:N65),4)</f>
        <v>1.2699999999999999E-2</v>
      </c>
      <c r="E65">
        <f>ROUND(AVERAGE(LSTM!Q65:S65),4)</f>
        <v>1.23E-2</v>
      </c>
      <c r="F65">
        <f>ROUND(AVERAGE(LSTM!V65:X65),4)</f>
        <v>1.37E-2</v>
      </c>
      <c r="G65">
        <f>ROUND(AVERAGE(LSTM!AA65:AC65),4)</f>
        <v>1.2E-2</v>
      </c>
      <c r="H65">
        <f>ROUND(AVERAGE(LSTM!AF65:AH65),4)</f>
        <v>1.23E-2</v>
      </c>
      <c r="I65">
        <f>ROUND(AVERAGE(LSTM!AK65:AM65),4)</f>
        <v>1.23E-2</v>
      </c>
      <c r="J65">
        <f>ROUND(AVERAGE(LSTM!AP65:AR65),4)</f>
        <v>1.2E-2</v>
      </c>
      <c r="K65">
        <f>ROUND(AVERAGE(LSTM!AU65:AW65),4)</f>
        <v>1.17E-2</v>
      </c>
      <c r="L65" s="3">
        <f t="shared" si="2"/>
        <v>5.9999999999999995E-4</v>
      </c>
      <c r="M65" s="2">
        <f t="shared" si="3"/>
        <v>1.2200000000000001E-2</v>
      </c>
      <c r="N65" s="4">
        <f t="shared" si="4"/>
        <v>1.1770785856417602E-2</v>
      </c>
      <c r="O65" s="4">
        <f t="shared" si="5"/>
        <v>1.2629214143582399E-2</v>
      </c>
    </row>
    <row r="66" spans="1:15" x14ac:dyDescent="0.2">
      <c r="A66" t="s">
        <v>43</v>
      </c>
      <c r="B66">
        <f>ROUND(AVERAGE(LSTM!B66:D66),4)</f>
        <v>9.5500000000000002E-2</v>
      </c>
      <c r="C66">
        <f>ROUND(AVERAGE(LSTM!G66:I66),4)</f>
        <v>9.6500000000000002E-2</v>
      </c>
      <c r="D66">
        <f>ROUND(AVERAGE(LSTM!L66:N66),4)</f>
        <v>9.4799999999999995E-2</v>
      </c>
      <c r="E66">
        <f>ROUND(AVERAGE(LSTM!Q66:S66),4)</f>
        <v>9.7900000000000001E-2</v>
      </c>
      <c r="F66">
        <f>ROUND(AVERAGE(LSTM!V66:X66),4)</f>
        <v>9.6199999999999994E-2</v>
      </c>
      <c r="G66">
        <f>ROUND(AVERAGE(LSTM!AA66:AC66),4)</f>
        <v>9.8199999999999996E-2</v>
      </c>
      <c r="H66">
        <f>ROUND(AVERAGE(LSTM!AF66:AH66),4)</f>
        <v>9.6600000000000005E-2</v>
      </c>
      <c r="I66">
        <f>ROUND(AVERAGE(LSTM!AK66:AM66),4)</f>
        <v>9.6600000000000005E-2</v>
      </c>
      <c r="J66">
        <f>ROUND(AVERAGE(LSTM!AP66:AR66),4)</f>
        <v>9.2999999999999999E-2</v>
      </c>
      <c r="K66">
        <f>ROUND(AVERAGE(LSTM!AU66:AW66),4)</f>
        <v>9.6199999999999994E-2</v>
      </c>
      <c r="L66" s="3">
        <f t="shared" si="2"/>
        <v>1.4E-3</v>
      </c>
      <c r="M66" s="2">
        <f t="shared" si="3"/>
        <v>9.6199999999999994E-2</v>
      </c>
      <c r="N66" s="4">
        <f t="shared" si="4"/>
        <v>9.5198500331641067E-2</v>
      </c>
      <c r="O66" s="4">
        <f t="shared" si="5"/>
        <v>9.7201499668358921E-2</v>
      </c>
    </row>
    <row r="67" spans="1:15" x14ac:dyDescent="0.2">
      <c r="A67" t="s">
        <v>44</v>
      </c>
      <c r="B67">
        <f>ROUND(AVERAGE(LSTM!B67:D67),4)</f>
        <v>7.4893000000000001</v>
      </c>
      <c r="C67">
        <f>ROUND(AVERAGE(LSTM!G67:I67),4)</f>
        <v>9.1280000000000001</v>
      </c>
      <c r="D67">
        <f>ROUND(AVERAGE(LSTM!L67:N67),4)</f>
        <v>9.0523000000000007</v>
      </c>
      <c r="E67">
        <f>ROUND(AVERAGE(LSTM!Q67:S67),4)</f>
        <v>8.6437000000000008</v>
      </c>
      <c r="F67">
        <f>ROUND(AVERAGE(LSTM!V67:X67),4)</f>
        <v>8.8392999999999997</v>
      </c>
      <c r="G67">
        <f>ROUND(AVERAGE(LSTM!AA67:AC67),4)</f>
        <v>12.9323</v>
      </c>
      <c r="H67">
        <f>ROUND(AVERAGE(LSTM!AF67:AH67),4)</f>
        <v>10.704700000000001</v>
      </c>
      <c r="I67">
        <f>ROUND(AVERAGE(LSTM!AK67:AM67),4)</f>
        <v>10.0663</v>
      </c>
      <c r="J67">
        <f>ROUND(AVERAGE(LSTM!AP67:AR67),4)</f>
        <v>10.1327</v>
      </c>
      <c r="K67">
        <f>ROUND(AVERAGE(LSTM!AU67:AW67),4)</f>
        <v>12.037699999999999</v>
      </c>
      <c r="L67" s="3">
        <f t="shared" si="2"/>
        <v>1.5596000000000001</v>
      </c>
      <c r="M67" s="2">
        <f t="shared" si="3"/>
        <v>9.9025999999999996</v>
      </c>
      <c r="N67" s="4">
        <f t="shared" ref="N67:N97" si="6">M67-$Q$2*L67/SQRT($K$1)</f>
        <v>8.786929369448151</v>
      </c>
      <c r="O67" s="4">
        <f t="shared" ref="O67:O97" si="7">M67+$Q$2*L67/SQRT($K$1)</f>
        <v>11.018270630551848</v>
      </c>
    </row>
    <row r="68" spans="1:15" x14ac:dyDescent="0.2">
      <c r="A68" t="s">
        <v>0</v>
      </c>
      <c r="B68" t="s">
        <v>17</v>
      </c>
      <c r="C68" t="e">
        <f>ROUND(AVERAGE(LSTM!G68:I68),4)</f>
        <v>#DIV/0!</v>
      </c>
      <c r="D68" t="e">
        <f>ROUND(AVERAGE(LSTM!L68:N68),4)</f>
        <v>#DIV/0!</v>
      </c>
      <c r="E68" t="e">
        <f>ROUND(AVERAGE(LSTM!Q68:S68),4)</f>
        <v>#DIV/0!</v>
      </c>
      <c r="F68" t="e">
        <f>ROUND(AVERAGE(LSTM!V68:X68),4)</f>
        <v>#DIV/0!</v>
      </c>
      <c r="G68" t="e">
        <f>ROUND(AVERAGE(LSTM!AA68:AC68),4)</f>
        <v>#DIV/0!</v>
      </c>
      <c r="H68" t="e">
        <f>ROUND(AVERAGE(LSTM!AF68:AH68),4)</f>
        <v>#DIV/0!</v>
      </c>
      <c r="I68" t="e">
        <f>ROUND(AVERAGE(LSTM!AK68:AM68),4)</f>
        <v>#DIV/0!</v>
      </c>
      <c r="J68" t="e">
        <f>ROUND(AVERAGE(LSTM!AP68:AR68),4)</f>
        <v>#DIV/0!</v>
      </c>
      <c r="K68" t="e">
        <f>ROUND(AVERAGE(LSTM!AU68:AW68),4)</f>
        <v>#DIV/0!</v>
      </c>
      <c r="L68" s="3" t="e">
        <f t="shared" ref="L68:L97" si="8">ROUND(_xlfn.STDEV.P(B68:K68),4)</f>
        <v>#DIV/0!</v>
      </c>
      <c r="M68" s="2" t="e">
        <f>ROUND(AVERAGE(B68:K68),4)</f>
        <v>#DIV/0!</v>
      </c>
      <c r="N68" s="4" t="e">
        <f t="shared" si="6"/>
        <v>#DIV/0!</v>
      </c>
      <c r="O68" s="4" t="e">
        <f t="shared" si="7"/>
        <v>#DIV/0!</v>
      </c>
    </row>
    <row r="69" spans="1:15" x14ac:dyDescent="0.2">
      <c r="A69" t="s">
        <v>2</v>
      </c>
      <c r="B69">
        <f>ROUND(AVERAGE(LSTM!B69:D69),4)</f>
        <v>1.6276999999999999</v>
      </c>
      <c r="C69">
        <f>ROUND(AVERAGE(LSTM!G69:I69),4)</f>
        <v>1.6259999999999999</v>
      </c>
      <c r="D69">
        <f>ROUND(AVERAGE(LSTM!L69:N69),4)</f>
        <v>1.6363000000000001</v>
      </c>
      <c r="E69">
        <f>ROUND(AVERAGE(LSTM!Q69:S69),4)</f>
        <v>1.631</v>
      </c>
      <c r="F69">
        <f>ROUND(AVERAGE(LSTM!V69:X69),4)</f>
        <v>1.6287</v>
      </c>
      <c r="G69">
        <f>ROUND(AVERAGE(LSTM!AA69:AC69),4)</f>
        <v>1.6273</v>
      </c>
      <c r="H69">
        <f>ROUND(AVERAGE(LSTM!AF69:AH69),4)</f>
        <v>1.6427</v>
      </c>
      <c r="I69">
        <f>ROUND(AVERAGE(LSTM!AK69:AM69),4)</f>
        <v>1.629</v>
      </c>
      <c r="J69">
        <f>ROUND(AVERAGE(LSTM!AP69:AR69),4)</f>
        <v>1.6283000000000001</v>
      </c>
      <c r="K69">
        <f>ROUND(AVERAGE(LSTM!AU69:AW69),4)</f>
        <v>1.6273</v>
      </c>
      <c r="L69" s="3">
        <f t="shared" si="8"/>
        <v>4.8999999999999998E-3</v>
      </c>
      <c r="M69" s="2">
        <f>ROUND(AVERAGE(B69:K69),4)</f>
        <v>1.6304000000000001</v>
      </c>
      <c r="N69" s="4">
        <f t="shared" si="6"/>
        <v>1.6268947511607439</v>
      </c>
      <c r="O69" s="4">
        <f t="shared" si="7"/>
        <v>1.6339052488392563</v>
      </c>
    </row>
    <row r="70" spans="1:15" x14ac:dyDescent="0.2">
      <c r="A70" t="s">
        <v>3</v>
      </c>
      <c r="B70">
        <f>ROUND(AVERAGE(LSTM!B70:D70),4)</f>
        <v>0.2177</v>
      </c>
      <c r="C70">
        <f>ROUND(AVERAGE(LSTM!G70:I70),4)</f>
        <v>0.21229999999999999</v>
      </c>
      <c r="D70">
        <f>ROUND(AVERAGE(LSTM!L70:N70),4)</f>
        <v>0.215</v>
      </c>
      <c r="E70">
        <f>ROUND(AVERAGE(LSTM!Q70:S70),4)</f>
        <v>0.2233</v>
      </c>
      <c r="F70">
        <f>ROUND(AVERAGE(LSTM!V70:X70),4)</f>
        <v>0.21729999999999999</v>
      </c>
      <c r="G70">
        <f>ROUND(AVERAGE(LSTM!AA70:AC70),4)</f>
        <v>0.22270000000000001</v>
      </c>
      <c r="H70">
        <f>ROUND(AVERAGE(LSTM!AF70:AH70),4)</f>
        <v>0.2167</v>
      </c>
      <c r="I70">
        <f>ROUND(AVERAGE(LSTM!AK70:AM70),4)</f>
        <v>0.2253</v>
      </c>
      <c r="J70">
        <f>ROUND(AVERAGE(LSTM!AP70:AR70),4)</f>
        <v>0.223</v>
      </c>
      <c r="K70">
        <f>ROUND(AVERAGE(LSTM!AU70:AW70),4)</f>
        <v>0.2127</v>
      </c>
      <c r="L70" s="3">
        <f t="shared" si="8"/>
        <v>4.4000000000000003E-3</v>
      </c>
      <c r="M70" s="2">
        <f>ROUND(AVERAGE(B70:K70),4)</f>
        <v>0.21859999999999999</v>
      </c>
      <c r="N70" s="4">
        <f t="shared" si="6"/>
        <v>0.21545242961372907</v>
      </c>
      <c r="O70" s="4">
        <f t="shared" si="7"/>
        <v>0.22174757038627091</v>
      </c>
    </row>
    <row r="71" spans="1:15" x14ac:dyDescent="0.2">
      <c r="A71" t="s">
        <v>4</v>
      </c>
      <c r="B71">
        <f>ROUND(AVERAGE(LSTM!B71:D71),4)</f>
        <v>1.2E-2</v>
      </c>
      <c r="C71">
        <f>ROUND(AVERAGE(LSTM!G71:I71),4)</f>
        <v>1.17E-2</v>
      </c>
      <c r="D71">
        <f>ROUND(AVERAGE(LSTM!L71:N71),4)</f>
        <v>1.2E-2</v>
      </c>
      <c r="E71">
        <f>ROUND(AVERAGE(LSTM!Q71:S71),4)</f>
        <v>1.23E-2</v>
      </c>
      <c r="F71">
        <f>ROUND(AVERAGE(LSTM!V71:X71),4)</f>
        <v>1.2E-2</v>
      </c>
      <c r="G71">
        <f>ROUND(AVERAGE(LSTM!AA71:AC71),4)</f>
        <v>1.2E-2</v>
      </c>
      <c r="H71">
        <f>ROUND(AVERAGE(LSTM!AF71:AH71),4)</f>
        <v>1.2E-2</v>
      </c>
      <c r="I71">
        <f>ROUND(AVERAGE(LSTM!AK71:AM71),4)</f>
        <v>1.23E-2</v>
      </c>
      <c r="J71">
        <f>ROUND(AVERAGE(LSTM!AP71:AR71),4)</f>
        <v>1.23E-2</v>
      </c>
      <c r="K71">
        <f>ROUND(AVERAGE(LSTM!AU71:AW71),4)</f>
        <v>1.2E-2</v>
      </c>
      <c r="L71" s="3">
        <f t="shared" si="8"/>
        <v>2.0000000000000001E-4</v>
      </c>
      <c r="M71" s="2">
        <f t="shared" ref="M71:M95" si="9">ROUND(AVERAGE(B71:K71),4)</f>
        <v>1.21E-2</v>
      </c>
      <c r="N71" s="4">
        <f t="shared" si="6"/>
        <v>1.1956928618805866E-2</v>
      </c>
      <c r="O71" s="4">
        <f t="shared" si="7"/>
        <v>1.2243071381194133E-2</v>
      </c>
    </row>
    <row r="72" spans="1:15" x14ac:dyDescent="0.2">
      <c r="A72" t="s">
        <v>43</v>
      </c>
      <c r="B72">
        <f>ROUND(AVERAGE(LSTM!B72:D72),4)</f>
        <v>9.4899999999999998E-2</v>
      </c>
      <c r="C72">
        <f>ROUND(AVERAGE(LSTM!G72:I72),4)</f>
        <v>9.35E-2</v>
      </c>
      <c r="D72">
        <f>ROUND(AVERAGE(LSTM!L72:N72),4)</f>
        <v>0.1033</v>
      </c>
      <c r="E72">
        <f>ROUND(AVERAGE(LSTM!Q72:S72),4)</f>
        <v>9.7900000000000001E-2</v>
      </c>
      <c r="F72">
        <f>ROUND(AVERAGE(LSTM!V72:X72),4)</f>
        <v>9.64E-2</v>
      </c>
      <c r="G72">
        <f>ROUND(AVERAGE(LSTM!AA72:AC72),4)</f>
        <v>9.5899999999999999E-2</v>
      </c>
      <c r="H72">
        <f>ROUND(AVERAGE(LSTM!AF72:AH72),4)</f>
        <v>0.1019</v>
      </c>
      <c r="I72">
        <f>ROUND(AVERAGE(LSTM!AK72:AM72),4)</f>
        <v>9.7600000000000006E-2</v>
      </c>
      <c r="J72">
        <f>ROUND(AVERAGE(LSTM!AP72:AR72),4)</f>
        <v>9.8100000000000007E-2</v>
      </c>
      <c r="K72">
        <f>ROUND(AVERAGE(LSTM!AU72:AW72),4)</f>
        <v>9.4399999999999998E-2</v>
      </c>
      <c r="L72" s="3">
        <f t="shared" si="8"/>
        <v>3.0000000000000001E-3</v>
      </c>
      <c r="M72" s="2">
        <f t="shared" si="9"/>
        <v>9.74E-2</v>
      </c>
      <c r="N72" s="4">
        <f t="shared" si="6"/>
        <v>9.5253929282088007E-2</v>
      </c>
      <c r="O72" s="4">
        <f t="shared" si="7"/>
        <v>9.9546070717911994E-2</v>
      </c>
    </row>
    <row r="73" spans="1:15" x14ac:dyDescent="0.2">
      <c r="A73" t="s">
        <v>44</v>
      </c>
      <c r="B73">
        <f>ROUND(AVERAGE(LSTM!B73:D73),4)</f>
        <v>8.3450000000000006</v>
      </c>
      <c r="C73">
        <f>ROUND(AVERAGE(LSTM!G73:I73),4)</f>
        <v>8.9700000000000006</v>
      </c>
      <c r="D73">
        <f>ROUND(AVERAGE(LSTM!L73:N73),4)</f>
        <v>10.6883</v>
      </c>
      <c r="E73">
        <f>ROUND(AVERAGE(LSTM!Q73:S73),4)</f>
        <v>9.0607000000000006</v>
      </c>
      <c r="F73">
        <f>ROUND(AVERAGE(LSTM!V73:X73),4)</f>
        <v>8.7312999999999992</v>
      </c>
      <c r="G73">
        <f>ROUND(AVERAGE(LSTM!AA73:AC73),4)</f>
        <v>9.9710000000000001</v>
      </c>
      <c r="H73">
        <f>ROUND(AVERAGE(LSTM!AF73:AH73),4)</f>
        <v>11.4153</v>
      </c>
      <c r="I73">
        <f>ROUND(AVERAGE(LSTM!AK73:AM73),4)</f>
        <v>10.803000000000001</v>
      </c>
      <c r="J73">
        <f>ROUND(AVERAGE(LSTM!AP73:AR73),4)</f>
        <v>10.214700000000001</v>
      </c>
      <c r="K73">
        <f>ROUND(AVERAGE(LSTM!AU73:AW73),4)</f>
        <v>11.979699999999999</v>
      </c>
      <c r="L73" s="3">
        <f t="shared" si="8"/>
        <v>1.1566000000000001</v>
      </c>
      <c r="M73" s="2">
        <f t="shared" si="9"/>
        <v>10.017899999999999</v>
      </c>
      <c r="N73" s="4">
        <f t="shared" si="6"/>
        <v>9.1905182025543279</v>
      </c>
      <c r="O73" s="4">
        <f t="shared" si="7"/>
        <v>10.84528179744567</v>
      </c>
    </row>
    <row r="74" spans="1:15" x14ac:dyDescent="0.2">
      <c r="A74" t="s">
        <v>0</v>
      </c>
      <c r="B74" t="s">
        <v>18</v>
      </c>
      <c r="C74" t="e">
        <f>ROUND(AVERAGE(LSTM!G74:I74),4)</f>
        <v>#DIV/0!</v>
      </c>
      <c r="D74" t="e">
        <f>ROUND(AVERAGE(LSTM!L74:N74),4)</f>
        <v>#DIV/0!</v>
      </c>
      <c r="E74" t="e">
        <f>ROUND(AVERAGE(LSTM!Q74:S74),4)</f>
        <v>#DIV/0!</v>
      </c>
      <c r="F74" t="e">
        <f>ROUND(AVERAGE(LSTM!V74:X74),4)</f>
        <v>#DIV/0!</v>
      </c>
      <c r="G74" t="e">
        <f>ROUND(AVERAGE(LSTM!AA74:AC74),4)</f>
        <v>#DIV/0!</v>
      </c>
      <c r="H74" t="e">
        <f>ROUND(AVERAGE(LSTM!AF74:AH74),4)</f>
        <v>#DIV/0!</v>
      </c>
      <c r="I74" t="e">
        <f>ROUND(AVERAGE(LSTM!AK74:AM74),4)</f>
        <v>#DIV/0!</v>
      </c>
      <c r="J74" t="e">
        <f>ROUND(AVERAGE(LSTM!AP74:AR74),4)</f>
        <v>#DIV/0!</v>
      </c>
      <c r="K74" t="e">
        <f>ROUND(AVERAGE(LSTM!AU74:AW74),4)</f>
        <v>#DIV/0!</v>
      </c>
      <c r="L74" s="3" t="e">
        <f t="shared" si="8"/>
        <v>#DIV/0!</v>
      </c>
      <c r="M74" s="2" t="e">
        <f>ROUND(AVERAGE(B74:K74),4)</f>
        <v>#DIV/0!</v>
      </c>
      <c r="N74" s="4" t="e">
        <f t="shared" si="6"/>
        <v>#DIV/0!</v>
      </c>
      <c r="O74" s="4" t="e">
        <f t="shared" si="7"/>
        <v>#DIV/0!</v>
      </c>
    </row>
    <row r="75" spans="1:15" x14ac:dyDescent="0.2">
      <c r="A75" t="s">
        <v>2</v>
      </c>
      <c r="B75">
        <f>ROUND(AVERAGE(LSTM!B75:D75),4)</f>
        <v>3.1503000000000001</v>
      </c>
      <c r="C75">
        <f>ROUND(AVERAGE(LSTM!G75:I75),4)</f>
        <v>3.0950000000000002</v>
      </c>
      <c r="D75">
        <f>ROUND(AVERAGE(LSTM!L75:N75),4)</f>
        <v>3.1233</v>
      </c>
      <c r="E75">
        <f>ROUND(AVERAGE(LSTM!Q75:S75),4)</f>
        <v>3.1469999999999998</v>
      </c>
      <c r="F75">
        <f>ROUND(AVERAGE(LSTM!V75:X75),4)</f>
        <v>3.1543000000000001</v>
      </c>
      <c r="G75">
        <f>ROUND(AVERAGE(LSTM!AA75:AC75),4)</f>
        <v>3.1326999999999998</v>
      </c>
      <c r="H75">
        <f>ROUND(AVERAGE(LSTM!AF75:AH75),4)</f>
        <v>3.1223000000000001</v>
      </c>
      <c r="I75">
        <f>ROUND(AVERAGE(LSTM!AK75:AM75),4)</f>
        <v>3.0630000000000002</v>
      </c>
      <c r="J75">
        <f>ROUND(AVERAGE(LSTM!AP75:AR75),4)</f>
        <v>3.0947</v>
      </c>
      <c r="K75">
        <f>ROUND(AVERAGE(LSTM!AU75:AW75),4)</f>
        <v>3.1353</v>
      </c>
      <c r="L75" s="3">
        <f t="shared" si="8"/>
        <v>2.7799999999999998E-2</v>
      </c>
      <c r="M75" s="2">
        <f t="shared" si="9"/>
        <v>3.1217999999999999</v>
      </c>
      <c r="N75" s="4">
        <f t="shared" si="6"/>
        <v>3.1019130780140154</v>
      </c>
      <c r="O75" s="4">
        <f t="shared" si="7"/>
        <v>3.1416869219859844</v>
      </c>
    </row>
    <row r="76" spans="1:15" x14ac:dyDescent="0.2">
      <c r="A76" t="s">
        <v>3</v>
      </c>
      <c r="B76">
        <f>ROUND(AVERAGE(LSTM!B76:D76),4)</f>
        <v>1.7463</v>
      </c>
      <c r="C76">
        <f>ROUND(AVERAGE(LSTM!G76:I76),4)</f>
        <v>1.6727000000000001</v>
      </c>
      <c r="D76">
        <f>ROUND(AVERAGE(LSTM!L76:N76),4)</f>
        <v>1.6997</v>
      </c>
      <c r="E76">
        <f>ROUND(AVERAGE(LSTM!Q76:S76),4)</f>
        <v>1.738</v>
      </c>
      <c r="F76">
        <f>ROUND(AVERAGE(LSTM!V76:X76),4)</f>
        <v>1.7157</v>
      </c>
      <c r="G76">
        <f>ROUND(AVERAGE(LSTM!AA76:AC76),4)</f>
        <v>1.7027000000000001</v>
      </c>
      <c r="H76">
        <f>ROUND(AVERAGE(LSTM!AF76:AH76),4)</f>
        <v>1.7067000000000001</v>
      </c>
      <c r="I76">
        <f>ROUND(AVERAGE(LSTM!AK76:AM76),4)</f>
        <v>1.6393</v>
      </c>
      <c r="J76">
        <f>ROUND(AVERAGE(LSTM!AP76:AR76),4)</f>
        <v>1.6753</v>
      </c>
      <c r="K76">
        <f>ROUND(AVERAGE(LSTM!AU76:AW76),4)</f>
        <v>1.6997</v>
      </c>
      <c r="L76" s="3">
        <f t="shared" si="8"/>
        <v>2.9899999999999999E-2</v>
      </c>
      <c r="M76" s="2">
        <f t="shared" si="9"/>
        <v>1.6996</v>
      </c>
      <c r="N76" s="4">
        <f t="shared" si="6"/>
        <v>1.6782108285114772</v>
      </c>
      <c r="O76" s="4">
        <f t="shared" si="7"/>
        <v>1.7209891714885228</v>
      </c>
    </row>
    <row r="77" spans="1:15" x14ac:dyDescent="0.2">
      <c r="A77" t="s">
        <v>4</v>
      </c>
      <c r="B77">
        <f>ROUND(AVERAGE(LSTM!B77:D77),4)</f>
        <v>5.1257000000000001</v>
      </c>
      <c r="C77">
        <f>ROUND(AVERAGE(LSTM!G77:I77),4)</f>
        <v>4.8899999999999997</v>
      </c>
      <c r="D77">
        <f>ROUND(AVERAGE(LSTM!L77:N77),4)</f>
        <v>4.9743000000000004</v>
      </c>
      <c r="E77">
        <f>ROUND(AVERAGE(LSTM!Q77:S77),4)</f>
        <v>5.101</v>
      </c>
      <c r="F77">
        <f>ROUND(AVERAGE(LSTM!V77:X77),4)</f>
        <v>5.0186999999999999</v>
      </c>
      <c r="G77">
        <f>ROUND(AVERAGE(LSTM!AA77:AC77),4)</f>
        <v>4.9827000000000004</v>
      </c>
      <c r="H77">
        <f>ROUND(AVERAGE(LSTM!AF77:AH77),4)</f>
        <v>5.0023</v>
      </c>
      <c r="I77">
        <f>ROUND(AVERAGE(LSTM!AK77:AM77),4)</f>
        <v>4.7862999999999998</v>
      </c>
      <c r="J77">
        <f>ROUND(AVERAGE(LSTM!AP77:AR77),4)</f>
        <v>4.899</v>
      </c>
      <c r="K77">
        <f>ROUND(AVERAGE(LSTM!AU77:AW77),4)</f>
        <v>4.9702999999999999</v>
      </c>
      <c r="L77" s="3">
        <f t="shared" si="8"/>
        <v>9.4799999999999995E-2</v>
      </c>
      <c r="M77" s="2">
        <f t="shared" si="9"/>
        <v>4.9749999999999996</v>
      </c>
      <c r="N77" s="4">
        <f t="shared" si="6"/>
        <v>4.9071841653139803</v>
      </c>
      <c r="O77" s="4">
        <f t="shared" si="7"/>
        <v>5.042815834686019</v>
      </c>
    </row>
    <row r="78" spans="1:15" x14ac:dyDescent="0.2">
      <c r="A78" t="s">
        <v>43</v>
      </c>
      <c r="B78">
        <f>ROUND(AVERAGE(LSTM!B78:D78),4)</f>
        <v>0.49020000000000002</v>
      </c>
      <c r="C78">
        <f>ROUND(AVERAGE(LSTM!G78:I78),4)</f>
        <v>0.49109999999999998</v>
      </c>
      <c r="D78">
        <f>ROUND(AVERAGE(LSTM!L78:N78),4)</f>
        <v>0.4924</v>
      </c>
      <c r="E78">
        <f>ROUND(AVERAGE(LSTM!Q78:S78),4)</f>
        <v>0.49430000000000002</v>
      </c>
      <c r="F78">
        <f>ROUND(AVERAGE(LSTM!V78:X78),4)</f>
        <v>0.4904</v>
      </c>
      <c r="G78">
        <f>ROUND(AVERAGE(LSTM!AA78:AC78),4)</f>
        <v>0.49569999999999997</v>
      </c>
      <c r="H78">
        <f>ROUND(AVERAGE(LSTM!AF78:AH78),4)</f>
        <v>0.49280000000000002</v>
      </c>
      <c r="I78">
        <f>ROUND(AVERAGE(LSTM!AK78:AM78),4)</f>
        <v>0.48970000000000002</v>
      </c>
      <c r="J78">
        <f>ROUND(AVERAGE(LSTM!AP78:AR78),4)</f>
        <v>0.4879</v>
      </c>
      <c r="K78">
        <f>ROUND(AVERAGE(LSTM!AU78:AW78),4)</f>
        <v>0.49349999999999999</v>
      </c>
      <c r="L78" s="3">
        <f t="shared" si="8"/>
        <v>2.2000000000000001E-3</v>
      </c>
      <c r="M78" s="2">
        <f t="shared" si="9"/>
        <v>0.49180000000000001</v>
      </c>
      <c r="N78" s="4">
        <f t="shared" si="6"/>
        <v>0.49022621480686457</v>
      </c>
      <c r="O78" s="4">
        <f t="shared" si="7"/>
        <v>0.49337378519313546</v>
      </c>
    </row>
    <row r="79" spans="1:15" x14ac:dyDescent="0.2">
      <c r="A79" t="s">
        <v>44</v>
      </c>
      <c r="B79">
        <f>ROUND(AVERAGE(LSTM!B79:D79),4)</f>
        <v>8.2390000000000008</v>
      </c>
      <c r="C79">
        <f>ROUND(AVERAGE(LSTM!G79:I79),4)</f>
        <v>7.9733000000000001</v>
      </c>
      <c r="D79">
        <f>ROUND(AVERAGE(LSTM!L79:N79),4)</f>
        <v>7.5572999999999997</v>
      </c>
      <c r="E79">
        <f>ROUND(AVERAGE(LSTM!Q79:S79),4)</f>
        <v>7.6289999999999996</v>
      </c>
      <c r="F79">
        <f>ROUND(AVERAGE(LSTM!V79:X79),4)</f>
        <v>8.875</v>
      </c>
      <c r="G79">
        <f>ROUND(AVERAGE(LSTM!AA79:AC79),4)</f>
        <v>8.9550000000000001</v>
      </c>
      <c r="H79">
        <f>ROUND(AVERAGE(LSTM!AF79:AH79),4)</f>
        <v>9.8752999999999993</v>
      </c>
      <c r="I79">
        <f>ROUND(AVERAGE(LSTM!AK79:AM79),4)</f>
        <v>11.1837</v>
      </c>
      <c r="J79">
        <f>ROUND(AVERAGE(LSTM!AP79:AR79),4)</f>
        <v>10.283300000000001</v>
      </c>
      <c r="K79">
        <f>ROUND(AVERAGE(LSTM!AU79:AW79),4)</f>
        <v>11.7637</v>
      </c>
      <c r="L79" s="3">
        <f t="shared" si="8"/>
        <v>1.4101999999999999</v>
      </c>
      <c r="M79" s="2">
        <f t="shared" si="9"/>
        <v>9.2334999999999994</v>
      </c>
      <c r="N79" s="4">
        <f t="shared" si="6"/>
        <v>8.224703691200169</v>
      </c>
      <c r="O79" s="4">
        <f t="shared" si="7"/>
        <v>10.24229630879983</v>
      </c>
    </row>
    <row r="80" spans="1:15" x14ac:dyDescent="0.2">
      <c r="A80" t="s">
        <v>0</v>
      </c>
      <c r="B80" t="s">
        <v>19</v>
      </c>
      <c r="C80" t="e">
        <f>ROUND(AVERAGE(LSTM!G80:I80),4)</f>
        <v>#DIV/0!</v>
      </c>
      <c r="D80" t="e">
        <f>ROUND(AVERAGE(LSTM!L80:N80),4)</f>
        <v>#DIV/0!</v>
      </c>
      <c r="E80" t="e">
        <f>ROUND(AVERAGE(LSTM!Q80:S80),4)</f>
        <v>#DIV/0!</v>
      </c>
      <c r="F80" t="e">
        <f>ROUND(AVERAGE(LSTM!V80:X80),4)</f>
        <v>#DIV/0!</v>
      </c>
      <c r="G80" t="e">
        <f>ROUND(AVERAGE(LSTM!AA80:AC80),4)</f>
        <v>#DIV/0!</v>
      </c>
      <c r="H80" t="e">
        <f>ROUND(AVERAGE(LSTM!AF80:AH80),4)</f>
        <v>#DIV/0!</v>
      </c>
      <c r="I80" t="e">
        <f>ROUND(AVERAGE(LSTM!AK80:AM80),4)</f>
        <v>#DIV/0!</v>
      </c>
      <c r="J80" t="e">
        <f>ROUND(AVERAGE(LSTM!AP80:AR80),4)</f>
        <v>#DIV/0!</v>
      </c>
      <c r="K80" t="e">
        <f>ROUND(AVERAGE(LSTM!AU80:AW80),4)</f>
        <v>#DIV/0!</v>
      </c>
      <c r="L80" s="3" t="e">
        <f t="shared" si="8"/>
        <v>#DIV/0!</v>
      </c>
      <c r="M80" s="2" t="e">
        <f>ROUND(AVERAGE(B80:K80),4)</f>
        <v>#DIV/0!</v>
      </c>
      <c r="N80" s="4" t="e">
        <f t="shared" si="6"/>
        <v>#DIV/0!</v>
      </c>
      <c r="O80" s="4" t="e">
        <f t="shared" si="7"/>
        <v>#DIV/0!</v>
      </c>
    </row>
    <row r="81" spans="1:15" x14ac:dyDescent="0.2">
      <c r="A81" t="s">
        <v>2</v>
      </c>
      <c r="B81">
        <f>ROUND(AVERAGE(LSTM!B81:D81),4)</f>
        <v>2.2890000000000001</v>
      </c>
      <c r="C81">
        <f>ROUND(AVERAGE(LSTM!G81:I81),4)</f>
        <v>2.4672999999999998</v>
      </c>
      <c r="D81">
        <f>ROUND(AVERAGE(LSTM!L81:N81),4)</f>
        <v>2.3359999999999999</v>
      </c>
      <c r="E81">
        <f>ROUND(AVERAGE(LSTM!Q81:S81),4)</f>
        <v>2.367</v>
      </c>
      <c r="F81">
        <f>ROUND(AVERAGE(LSTM!V81:X81),4)</f>
        <v>2.3107000000000002</v>
      </c>
      <c r="G81">
        <f>ROUND(AVERAGE(LSTM!AA81:AC81),4)</f>
        <v>2.3347000000000002</v>
      </c>
      <c r="H81">
        <f>ROUND(AVERAGE(LSTM!AF81:AH81),4)</f>
        <v>2.3267000000000002</v>
      </c>
      <c r="I81">
        <f>ROUND(AVERAGE(LSTM!AK81:AM81),4)</f>
        <v>2.423</v>
      </c>
      <c r="J81">
        <f>ROUND(AVERAGE(LSTM!AP81:AR81),4)</f>
        <v>2.4807000000000001</v>
      </c>
      <c r="K81">
        <f>ROUND(AVERAGE(LSTM!AU81:AW81),4)</f>
        <v>2.4279999999999999</v>
      </c>
      <c r="L81" s="3">
        <f t="shared" si="8"/>
        <v>6.4699999999999994E-2</v>
      </c>
      <c r="M81" s="2">
        <f t="shared" si="9"/>
        <v>2.3763000000000001</v>
      </c>
      <c r="N81" s="4">
        <f t="shared" si="6"/>
        <v>2.330016408183698</v>
      </c>
      <c r="O81" s="4">
        <f t="shared" si="7"/>
        <v>2.4225835918163021</v>
      </c>
    </row>
    <row r="82" spans="1:15" x14ac:dyDescent="0.2">
      <c r="A82" t="s">
        <v>3</v>
      </c>
      <c r="B82">
        <f>ROUND(AVERAGE(LSTM!B82:D82),4)</f>
        <v>1.8169999999999999</v>
      </c>
      <c r="C82">
        <f>ROUND(AVERAGE(LSTM!G82:I82),4)</f>
        <v>1.9817</v>
      </c>
      <c r="D82">
        <f>ROUND(AVERAGE(LSTM!L82:N82),4)</f>
        <v>1.8660000000000001</v>
      </c>
      <c r="E82">
        <f>ROUND(AVERAGE(LSTM!Q82:S82),4)</f>
        <v>1.887</v>
      </c>
      <c r="F82">
        <f>ROUND(AVERAGE(LSTM!V82:X82),4)</f>
        <v>1.8527</v>
      </c>
      <c r="G82">
        <f>ROUND(AVERAGE(LSTM!AA82:AC82),4)</f>
        <v>1.8627</v>
      </c>
      <c r="H82">
        <f>ROUND(AVERAGE(LSTM!AF82:AH82),4)</f>
        <v>1.867</v>
      </c>
      <c r="I82">
        <f>ROUND(AVERAGE(LSTM!AK82:AM82),4)</f>
        <v>1.9333</v>
      </c>
      <c r="J82">
        <f>ROUND(AVERAGE(LSTM!AP82:AR82),4)</f>
        <v>1.9886999999999999</v>
      </c>
      <c r="K82">
        <f>ROUND(AVERAGE(LSTM!AU82:AW82),4)</f>
        <v>1.9562999999999999</v>
      </c>
      <c r="L82" s="3">
        <f t="shared" si="8"/>
        <v>5.6300000000000003E-2</v>
      </c>
      <c r="M82" s="2">
        <f t="shared" si="9"/>
        <v>1.9012</v>
      </c>
      <c r="N82" s="4">
        <f t="shared" si="6"/>
        <v>1.8609254061938516</v>
      </c>
      <c r="O82" s="4">
        <f t="shared" si="7"/>
        <v>1.9414745938061484</v>
      </c>
    </row>
    <row r="83" spans="1:15" x14ac:dyDescent="0.2">
      <c r="A83" t="s">
        <v>4</v>
      </c>
      <c r="B83">
        <f>ROUND(AVERAGE(LSTM!B83:D83),4)</f>
        <v>3.2480000000000002</v>
      </c>
      <c r="C83">
        <f>ROUND(AVERAGE(LSTM!G83:I83),4)</f>
        <v>3.5379999999999998</v>
      </c>
      <c r="D83">
        <f>ROUND(AVERAGE(LSTM!L83:N83),4)</f>
        <v>3.3319999999999999</v>
      </c>
      <c r="E83">
        <f>ROUND(AVERAGE(LSTM!Q83:S83),4)</f>
        <v>3.3719999999999999</v>
      </c>
      <c r="F83">
        <f>ROUND(AVERAGE(LSTM!V83:X83),4)</f>
        <v>3.3052999999999999</v>
      </c>
      <c r="G83">
        <f>ROUND(AVERAGE(LSTM!AA83:AC83),4)</f>
        <v>3.3277000000000001</v>
      </c>
      <c r="H83">
        <f>ROUND(AVERAGE(LSTM!AF83:AH83),4)</f>
        <v>3.3296999999999999</v>
      </c>
      <c r="I83">
        <f>ROUND(AVERAGE(LSTM!AK83:AM83),4)</f>
        <v>3.4550000000000001</v>
      </c>
      <c r="J83">
        <f>ROUND(AVERAGE(LSTM!AP83:AR83),4)</f>
        <v>3.5522999999999998</v>
      </c>
      <c r="K83">
        <f>ROUND(AVERAGE(LSTM!AU83:AW83),4)</f>
        <v>3.4876999999999998</v>
      </c>
      <c r="L83" s="3">
        <f t="shared" si="8"/>
        <v>0.1002</v>
      </c>
      <c r="M83" s="2">
        <f t="shared" si="9"/>
        <v>3.3948</v>
      </c>
      <c r="N83" s="4">
        <f t="shared" si="6"/>
        <v>3.3231212380217396</v>
      </c>
      <c r="O83" s="4">
        <f t="shared" si="7"/>
        <v>3.4664787619782604</v>
      </c>
    </row>
    <row r="84" spans="1:15" x14ac:dyDescent="0.2">
      <c r="A84" t="s">
        <v>43</v>
      </c>
      <c r="B84">
        <f>ROUND(AVERAGE(LSTM!B84:D84),4)</f>
        <v>0.79520000000000002</v>
      </c>
      <c r="C84">
        <f>ROUND(AVERAGE(LSTM!G84:I84),4)</f>
        <v>0.79720000000000002</v>
      </c>
      <c r="D84">
        <f>ROUND(AVERAGE(LSTM!L84:N84),4)</f>
        <v>0.79630000000000001</v>
      </c>
      <c r="E84">
        <f>ROUND(AVERAGE(LSTM!Q84:S84),4)</f>
        <v>0.79610000000000003</v>
      </c>
      <c r="F84">
        <f>ROUND(AVERAGE(LSTM!V84:X84),4)</f>
        <v>0.7964</v>
      </c>
      <c r="G84">
        <f>ROUND(AVERAGE(LSTM!AA84:AC84),4)</f>
        <v>0.79710000000000003</v>
      </c>
      <c r="H84">
        <f>ROUND(AVERAGE(LSTM!AF84:AH84),4)</f>
        <v>0.79479999999999995</v>
      </c>
      <c r="I84">
        <f>ROUND(AVERAGE(LSTM!AK84:AM84),4)</f>
        <v>0.79179999999999995</v>
      </c>
      <c r="J84">
        <f>ROUND(AVERAGE(LSTM!AP84:AR84),4)</f>
        <v>0.79259999999999997</v>
      </c>
      <c r="K84">
        <f>ROUND(AVERAGE(LSTM!AU84:AW84),4)</f>
        <v>0.79749999999999999</v>
      </c>
      <c r="L84" s="3">
        <f t="shared" si="8"/>
        <v>1.8E-3</v>
      </c>
      <c r="M84" s="2">
        <f t="shared" si="9"/>
        <v>0.79549999999999998</v>
      </c>
      <c r="N84" s="4">
        <f t="shared" si="6"/>
        <v>0.79421235756925279</v>
      </c>
      <c r="O84" s="4">
        <f t="shared" si="7"/>
        <v>0.79678764243074718</v>
      </c>
    </row>
    <row r="85" spans="1:15" x14ac:dyDescent="0.2">
      <c r="A85" t="s">
        <v>44</v>
      </c>
      <c r="B85">
        <f>ROUND(AVERAGE(LSTM!B85:D85),4)</f>
        <v>8.2256999999999998</v>
      </c>
      <c r="C85">
        <f>ROUND(AVERAGE(LSTM!G85:I85),4)</f>
        <v>8.0589999999999993</v>
      </c>
      <c r="D85">
        <f>ROUND(AVERAGE(LSTM!L85:N85),4)</f>
        <v>7.8087</v>
      </c>
      <c r="E85">
        <f>ROUND(AVERAGE(LSTM!Q85:S85),4)</f>
        <v>7.7793000000000001</v>
      </c>
      <c r="F85">
        <f>ROUND(AVERAGE(LSTM!V85:X85),4)</f>
        <v>8.0756999999999994</v>
      </c>
      <c r="G85">
        <f>ROUND(AVERAGE(LSTM!AA85:AC85),4)</f>
        <v>9.0336999999999996</v>
      </c>
      <c r="H85">
        <f>ROUND(AVERAGE(LSTM!AF85:AH85),4)</f>
        <v>10.786</v>
      </c>
      <c r="I85">
        <f>ROUND(AVERAGE(LSTM!AK85:AM85),4)</f>
        <v>10.754300000000001</v>
      </c>
      <c r="J85">
        <f>ROUND(AVERAGE(LSTM!AP85:AR85),4)</f>
        <v>9.1530000000000005</v>
      </c>
      <c r="K85">
        <f>ROUND(AVERAGE(LSTM!AU85:AW85),4)</f>
        <v>12.1813</v>
      </c>
      <c r="L85" s="3">
        <f t="shared" si="8"/>
        <v>1.46</v>
      </c>
      <c r="M85" s="2">
        <f t="shared" si="9"/>
        <v>9.1857000000000006</v>
      </c>
      <c r="N85" s="4">
        <f t="shared" si="6"/>
        <v>8.1412789172828308</v>
      </c>
      <c r="O85" s="4">
        <f t="shared" si="7"/>
        <v>10.23012108271717</v>
      </c>
    </row>
    <row r="86" spans="1:15" x14ac:dyDescent="0.2">
      <c r="A86" t="s">
        <v>0</v>
      </c>
      <c r="B86" t="s">
        <v>20</v>
      </c>
      <c r="C86" t="e">
        <f>ROUND(AVERAGE(LSTM!G86:I86),4)</f>
        <v>#DIV/0!</v>
      </c>
      <c r="D86" t="e">
        <f>ROUND(AVERAGE(LSTM!L86:N86),4)</f>
        <v>#DIV/0!</v>
      </c>
      <c r="E86" t="e">
        <f>ROUND(AVERAGE(LSTM!Q86:S86),4)</f>
        <v>#DIV/0!</v>
      </c>
      <c r="F86" t="e">
        <f>ROUND(AVERAGE(LSTM!V86:X86),4)</f>
        <v>#DIV/0!</v>
      </c>
      <c r="G86" t="e">
        <f>ROUND(AVERAGE(LSTM!AA86:AC86),4)</f>
        <v>#DIV/0!</v>
      </c>
      <c r="H86" t="e">
        <f>ROUND(AVERAGE(LSTM!AF86:AH86),4)</f>
        <v>#DIV/0!</v>
      </c>
      <c r="I86" t="e">
        <f>ROUND(AVERAGE(LSTM!AK86:AM86),4)</f>
        <v>#DIV/0!</v>
      </c>
      <c r="J86" t="e">
        <f>ROUND(AVERAGE(LSTM!AP86:AR86),4)</f>
        <v>#DIV/0!</v>
      </c>
      <c r="K86" t="e">
        <f>ROUND(AVERAGE(LSTM!AU86:AW86),4)</f>
        <v>#DIV/0!</v>
      </c>
      <c r="L86" s="3" t="e">
        <f t="shared" si="8"/>
        <v>#DIV/0!</v>
      </c>
      <c r="M86" s="2" t="e">
        <f>ROUND(AVERAGE(B86:K86),4)</f>
        <v>#DIV/0!</v>
      </c>
      <c r="N86" s="4" t="e">
        <f t="shared" si="6"/>
        <v>#DIV/0!</v>
      </c>
      <c r="O86" s="4" t="e">
        <f t="shared" si="7"/>
        <v>#DIV/0!</v>
      </c>
    </row>
    <row r="87" spans="1:15" x14ac:dyDescent="0.2">
      <c r="A87" t="s">
        <v>2</v>
      </c>
      <c r="B87">
        <f>ROUND(AVERAGE(LSTM!B87:D87),4)</f>
        <v>0.67800000000000005</v>
      </c>
      <c r="C87">
        <f>ROUND(AVERAGE(LSTM!G87:I87),4)</f>
        <v>0.57699999999999996</v>
      </c>
      <c r="D87">
        <f>ROUND(AVERAGE(LSTM!L87:N87),4)</f>
        <v>0.71699999999999997</v>
      </c>
      <c r="E87">
        <f>ROUND(AVERAGE(LSTM!Q87:S87),4)</f>
        <v>0.57869999999999999</v>
      </c>
      <c r="F87">
        <f>ROUND(AVERAGE(LSTM!V87:X87),4)</f>
        <v>0.60399999999999998</v>
      </c>
      <c r="G87">
        <f>ROUND(AVERAGE(LSTM!AA87:AC87),4)</f>
        <v>0.60670000000000002</v>
      </c>
      <c r="H87">
        <f>ROUND(AVERAGE(LSTM!AF87:AH87),4)</f>
        <v>0.63470000000000004</v>
      </c>
      <c r="I87">
        <f>ROUND(AVERAGE(LSTM!AK87:AM87),4)</f>
        <v>0.63129999999999997</v>
      </c>
      <c r="J87">
        <f>ROUND(AVERAGE(LSTM!AP87:AR87),4)</f>
        <v>0.62</v>
      </c>
      <c r="K87">
        <f>ROUND(AVERAGE(LSTM!AU87:AW87),4)</f>
        <v>0.51870000000000005</v>
      </c>
      <c r="L87" s="3">
        <f t="shared" si="8"/>
        <v>5.2200000000000003E-2</v>
      </c>
      <c r="M87" s="2">
        <f t="shared" si="9"/>
        <v>0.61660000000000004</v>
      </c>
      <c r="N87" s="4">
        <f t="shared" si="6"/>
        <v>0.57925836950833132</v>
      </c>
      <c r="O87" s="4">
        <f t="shared" si="7"/>
        <v>0.65394163049166876</v>
      </c>
    </row>
    <row r="88" spans="1:15" x14ac:dyDescent="0.2">
      <c r="A88" t="s">
        <v>3</v>
      </c>
      <c r="B88">
        <f>ROUND(AVERAGE(LSTM!B88:D88),4)</f>
        <v>0.6673</v>
      </c>
      <c r="C88">
        <f>ROUND(AVERAGE(LSTM!G88:I88),4)</f>
        <v>0.56630000000000003</v>
      </c>
      <c r="D88">
        <f>ROUND(AVERAGE(LSTM!L88:N88),4)</f>
        <v>0.70530000000000004</v>
      </c>
      <c r="E88">
        <f>ROUND(AVERAGE(LSTM!Q88:S88),4)</f>
        <v>0.56830000000000003</v>
      </c>
      <c r="F88">
        <f>ROUND(AVERAGE(LSTM!V88:X88),4)</f>
        <v>0.59330000000000005</v>
      </c>
      <c r="G88">
        <f>ROUND(AVERAGE(LSTM!AA88:AC88),4)</f>
        <v>0.59570000000000001</v>
      </c>
      <c r="H88">
        <f>ROUND(AVERAGE(LSTM!AF88:AH88),4)</f>
        <v>0.624</v>
      </c>
      <c r="I88">
        <f>ROUND(AVERAGE(LSTM!AK88:AM88),4)</f>
        <v>0.62070000000000003</v>
      </c>
      <c r="J88">
        <f>ROUND(AVERAGE(LSTM!AP88:AR88),4)</f>
        <v>0.60870000000000002</v>
      </c>
      <c r="K88">
        <f>ROUND(AVERAGE(LSTM!AU88:AW88),4)</f>
        <v>0.50729999999999997</v>
      </c>
      <c r="L88" s="3">
        <f t="shared" si="8"/>
        <v>5.21E-2</v>
      </c>
      <c r="M88" s="2">
        <f t="shared" si="9"/>
        <v>0.60570000000000002</v>
      </c>
      <c r="N88" s="4">
        <f t="shared" si="6"/>
        <v>0.56842990519892833</v>
      </c>
      <c r="O88" s="4">
        <f t="shared" si="7"/>
        <v>0.6429700948010717</v>
      </c>
    </row>
    <row r="89" spans="1:15" x14ac:dyDescent="0.2">
      <c r="A89" t="s">
        <v>4</v>
      </c>
      <c r="B89">
        <f>ROUND(AVERAGE(LSTM!B89:D89),4)</f>
        <v>2.2370000000000001</v>
      </c>
      <c r="C89">
        <f>ROUND(AVERAGE(LSTM!G89:I89),4)</f>
        <v>1.9023000000000001</v>
      </c>
      <c r="D89">
        <f>ROUND(AVERAGE(LSTM!L89:N89),4)</f>
        <v>2.3622999999999998</v>
      </c>
      <c r="E89">
        <f>ROUND(AVERAGE(LSTM!Q89:S89),4)</f>
        <v>1.907</v>
      </c>
      <c r="F89">
        <f>ROUND(AVERAGE(LSTM!V89:X89),4)</f>
        <v>1.9933000000000001</v>
      </c>
      <c r="G89">
        <f>ROUND(AVERAGE(LSTM!AA89:AC89),4)</f>
        <v>2.0013000000000001</v>
      </c>
      <c r="H89">
        <f>ROUND(AVERAGE(LSTM!AF89:AH89),4)</f>
        <v>2.0937000000000001</v>
      </c>
      <c r="I89">
        <f>ROUND(AVERAGE(LSTM!AK89:AM89),4)</f>
        <v>2.0830000000000002</v>
      </c>
      <c r="J89">
        <f>ROUND(AVERAGE(LSTM!AP89:AR89),4)</f>
        <v>2.0447000000000002</v>
      </c>
      <c r="K89">
        <f>ROUND(AVERAGE(LSTM!AU89:AW89),4)</f>
        <v>1.71</v>
      </c>
      <c r="L89" s="3">
        <f t="shared" si="8"/>
        <v>0.1721</v>
      </c>
      <c r="M89" s="2">
        <f t="shared" si="9"/>
        <v>2.0335000000000001</v>
      </c>
      <c r="N89" s="4">
        <f t="shared" si="6"/>
        <v>1.9103870764824487</v>
      </c>
      <c r="O89" s="4">
        <f t="shared" si="7"/>
        <v>2.1566129235175513</v>
      </c>
    </row>
    <row r="90" spans="1:15" x14ac:dyDescent="0.2">
      <c r="A90" t="s">
        <v>43</v>
      </c>
      <c r="B90">
        <f>ROUND(AVERAGE(LSTM!B90:D90),4)</f>
        <v>0.95579999999999998</v>
      </c>
      <c r="C90">
        <f>ROUND(AVERAGE(LSTM!G90:I90),4)</f>
        <v>0.95320000000000005</v>
      </c>
      <c r="D90">
        <f>ROUND(AVERAGE(LSTM!L90:N90),4)</f>
        <v>0.94389999999999996</v>
      </c>
      <c r="E90">
        <f>ROUND(AVERAGE(LSTM!Q90:S90),4)</f>
        <v>0.9476</v>
      </c>
      <c r="F90">
        <f>ROUND(AVERAGE(LSTM!V90:X90),4)</f>
        <v>0.91839999999999999</v>
      </c>
      <c r="G90">
        <f>ROUND(AVERAGE(LSTM!AA90:AC90),4)</f>
        <v>0.95520000000000005</v>
      </c>
      <c r="H90">
        <f>ROUND(AVERAGE(LSTM!AF90:AH90),4)</f>
        <v>0.93400000000000005</v>
      </c>
      <c r="I90">
        <f>ROUND(AVERAGE(LSTM!AK90:AM90),4)</f>
        <v>0.92630000000000001</v>
      </c>
      <c r="J90">
        <f>ROUND(AVERAGE(LSTM!AP90:AR90),4)</f>
        <v>0.95679999999999998</v>
      </c>
      <c r="K90">
        <f>ROUND(AVERAGE(LSTM!AU90:AW90),4)</f>
        <v>0.94979999999999998</v>
      </c>
      <c r="L90" s="3">
        <f t="shared" si="8"/>
        <v>1.2800000000000001E-2</v>
      </c>
      <c r="M90" s="2">
        <f t="shared" si="9"/>
        <v>0.94410000000000005</v>
      </c>
      <c r="N90" s="4">
        <f t="shared" si="6"/>
        <v>0.93494343160357551</v>
      </c>
      <c r="O90" s="4">
        <f t="shared" si="7"/>
        <v>0.95325656839642459</v>
      </c>
    </row>
    <row r="91" spans="1:15" x14ac:dyDescent="0.2">
      <c r="A91" t="s">
        <v>44</v>
      </c>
      <c r="B91">
        <f>ROUND(AVERAGE(LSTM!B91:D91),4)</f>
        <v>8.4186999999999994</v>
      </c>
      <c r="C91">
        <f>ROUND(AVERAGE(LSTM!G91:I91),4)</f>
        <v>7.141</v>
      </c>
      <c r="D91">
        <f>ROUND(AVERAGE(LSTM!L91:N91),4)</f>
        <v>9.1542999999999992</v>
      </c>
      <c r="E91">
        <f>ROUND(AVERAGE(LSTM!Q91:S91),4)</f>
        <v>8.4139999999999997</v>
      </c>
      <c r="F91">
        <f>ROUND(AVERAGE(LSTM!V91:X91),4)</f>
        <v>8.5820000000000007</v>
      </c>
      <c r="G91">
        <f>ROUND(AVERAGE(LSTM!AA91:AC91),4)</f>
        <v>9.7093000000000007</v>
      </c>
      <c r="H91">
        <f>ROUND(AVERAGE(LSTM!AF91:AH91),4)</f>
        <v>10.6873</v>
      </c>
      <c r="I91">
        <f>ROUND(AVERAGE(LSTM!AK91:AM91),4)</f>
        <v>11.535299999999999</v>
      </c>
      <c r="J91">
        <f>ROUND(AVERAGE(LSTM!AP91:AR91),4)</f>
        <v>10.914300000000001</v>
      </c>
      <c r="K91">
        <f>ROUND(AVERAGE(LSTM!AU91:AW91),4)</f>
        <v>12.803699999999999</v>
      </c>
      <c r="L91" s="3">
        <f t="shared" si="8"/>
        <v>1.6379999999999999</v>
      </c>
      <c r="M91" s="2">
        <f t="shared" si="9"/>
        <v>9.7360000000000007</v>
      </c>
      <c r="N91" s="4">
        <f t="shared" si="6"/>
        <v>8.5642453880200513</v>
      </c>
      <c r="O91" s="4">
        <f t="shared" si="7"/>
        <v>10.90775461197995</v>
      </c>
    </row>
    <row r="92" spans="1:15" x14ac:dyDescent="0.2">
      <c r="A92" t="s">
        <v>0</v>
      </c>
      <c r="B92" t="s">
        <v>21</v>
      </c>
      <c r="C92" t="e">
        <f>ROUND(AVERAGE(LSTM!G92:I92),4)</f>
        <v>#DIV/0!</v>
      </c>
      <c r="D92" t="e">
        <f>ROUND(AVERAGE(LSTM!L92:N92),4)</f>
        <v>#DIV/0!</v>
      </c>
      <c r="E92" t="e">
        <f>ROUND(AVERAGE(LSTM!Q92:S92),4)</f>
        <v>#DIV/0!</v>
      </c>
      <c r="F92" t="e">
        <f>ROUND(AVERAGE(LSTM!V92:X92),4)</f>
        <v>#DIV/0!</v>
      </c>
      <c r="G92" t="e">
        <f>ROUND(AVERAGE(LSTM!AA92:AC92),4)</f>
        <v>#DIV/0!</v>
      </c>
      <c r="H92" t="e">
        <f>ROUND(AVERAGE(LSTM!AF92:AH92),4)</f>
        <v>#DIV/0!</v>
      </c>
      <c r="I92" t="e">
        <f>ROUND(AVERAGE(LSTM!AK92:AM92),4)</f>
        <v>#DIV/0!</v>
      </c>
      <c r="J92" t="e">
        <f>ROUND(AVERAGE(LSTM!AP92:AR92),4)</f>
        <v>#DIV/0!</v>
      </c>
      <c r="K92" t="e">
        <f>ROUND(AVERAGE(LSTM!AU92:AW92),4)</f>
        <v>#DIV/0!</v>
      </c>
      <c r="L92" s="3" t="e">
        <f t="shared" si="8"/>
        <v>#DIV/0!</v>
      </c>
      <c r="M92" s="2" t="e">
        <f>ROUND(AVERAGE(B92:K92),4)</f>
        <v>#DIV/0!</v>
      </c>
      <c r="N92" s="4" t="e">
        <f t="shared" si="6"/>
        <v>#DIV/0!</v>
      </c>
      <c r="O92" s="4" t="e">
        <f t="shared" si="7"/>
        <v>#DIV/0!</v>
      </c>
    </row>
    <row r="93" spans="1:15" x14ac:dyDescent="0.2">
      <c r="A93" t="s">
        <v>2</v>
      </c>
      <c r="B93">
        <f>ROUND(AVERAGE(LSTM!B93:D93),4)</f>
        <v>8.8999999999999996E-2</v>
      </c>
      <c r="C93">
        <f>ROUND(AVERAGE(LSTM!G93:I93),4)</f>
        <v>0.13070000000000001</v>
      </c>
      <c r="D93">
        <f>ROUND(AVERAGE(LSTM!L93:N93),4)</f>
        <v>0.1837</v>
      </c>
      <c r="E93">
        <f>ROUND(AVERAGE(LSTM!Q93:S93),4)</f>
        <v>0.112</v>
      </c>
      <c r="F93">
        <f>ROUND(AVERAGE(LSTM!V93:X93),4)</f>
        <v>9.3299999999999994E-2</v>
      </c>
      <c r="G93">
        <f>ROUND(AVERAGE(LSTM!AA93:AC93),4)</f>
        <v>0.20369999999999999</v>
      </c>
      <c r="H93">
        <f>ROUND(AVERAGE(LSTM!AF93:AH93),4)</f>
        <v>0.125</v>
      </c>
      <c r="I93">
        <f>ROUND(AVERAGE(LSTM!AK93:AM93),4)</f>
        <v>0.111</v>
      </c>
      <c r="J93">
        <f>ROUND(AVERAGE(LSTM!AP93:AR93),4)</f>
        <v>0.1343</v>
      </c>
      <c r="K93">
        <f>ROUND(AVERAGE(LSTM!AU93:AW93),4)</f>
        <v>0.126</v>
      </c>
      <c r="L93" s="3">
        <f t="shared" si="8"/>
        <v>3.4799999999999998E-2</v>
      </c>
      <c r="M93" s="2">
        <f t="shared" si="9"/>
        <v>0.13089999999999999</v>
      </c>
      <c r="N93" s="4">
        <f t="shared" si="6"/>
        <v>0.10600557967222085</v>
      </c>
      <c r="O93" s="4">
        <f t="shared" si="7"/>
        <v>0.15579442032777913</v>
      </c>
    </row>
    <row r="94" spans="1:15" x14ac:dyDescent="0.2">
      <c r="A94" t="s">
        <v>3</v>
      </c>
      <c r="B94">
        <f>ROUND(AVERAGE(LSTM!B94:D94),4)</f>
        <v>8.43E-2</v>
      </c>
      <c r="C94">
        <f>ROUND(AVERAGE(LSTM!G94:I94),4)</f>
        <v>0.12570000000000001</v>
      </c>
      <c r="D94">
        <f>ROUND(AVERAGE(LSTM!L94:N94),4)</f>
        <v>0.1797</v>
      </c>
      <c r="E94">
        <f>ROUND(AVERAGE(LSTM!Q94:S94),4)</f>
        <v>0.10730000000000001</v>
      </c>
      <c r="F94">
        <f>ROUND(AVERAGE(LSTM!V94:X94),4)</f>
        <v>8.8700000000000001E-2</v>
      </c>
      <c r="G94">
        <f>ROUND(AVERAGE(LSTM!AA94:AC94),4)</f>
        <v>0.19969999999999999</v>
      </c>
      <c r="H94">
        <f>ROUND(AVERAGE(LSTM!AF94:AH94),4)</f>
        <v>0.1203</v>
      </c>
      <c r="I94">
        <f>ROUND(AVERAGE(LSTM!AK94:AM94),4)</f>
        <v>0.1067</v>
      </c>
      <c r="J94">
        <f>ROUND(AVERAGE(LSTM!AP94:AR94),4)</f>
        <v>0.13</v>
      </c>
      <c r="K94">
        <f>ROUND(AVERAGE(LSTM!AU94:AW94),4)</f>
        <v>0.12130000000000001</v>
      </c>
      <c r="L94" s="3">
        <f t="shared" si="8"/>
        <v>3.5000000000000003E-2</v>
      </c>
      <c r="M94" s="2">
        <f t="shared" si="9"/>
        <v>0.12640000000000001</v>
      </c>
      <c r="N94" s="4">
        <f t="shared" si="6"/>
        <v>0.10136250829102675</v>
      </c>
      <c r="O94" s="4">
        <f t="shared" si="7"/>
        <v>0.15143749170897328</v>
      </c>
    </row>
    <row r="95" spans="1:15" x14ac:dyDescent="0.2">
      <c r="A95" t="s">
        <v>4</v>
      </c>
      <c r="B95">
        <f>ROUND(AVERAGE(LSTM!B95:D95),4)</f>
        <v>8.5300000000000001E-2</v>
      </c>
      <c r="C95">
        <f>ROUND(AVERAGE(LSTM!G95:I95),4)</f>
        <v>0.127</v>
      </c>
      <c r="D95">
        <f>ROUND(AVERAGE(LSTM!L95:N95),4)</f>
        <v>0.1817</v>
      </c>
      <c r="E95">
        <f>ROUND(AVERAGE(LSTM!Q95:S95),4)</f>
        <v>0.10829999999999999</v>
      </c>
      <c r="F95">
        <f>ROUND(AVERAGE(LSTM!V95:X95),4)</f>
        <v>8.9700000000000002E-2</v>
      </c>
      <c r="G95">
        <f>ROUND(AVERAGE(LSTM!AA95:AC95),4)</f>
        <v>0.20169999999999999</v>
      </c>
      <c r="H95">
        <f>ROUND(AVERAGE(LSTM!AF95:AH95),4)</f>
        <v>0.1217</v>
      </c>
      <c r="I95">
        <f>ROUND(AVERAGE(LSTM!AK95:AM95),4)</f>
        <v>0.108</v>
      </c>
      <c r="J95">
        <f>ROUND(AVERAGE(LSTM!AP95:AR95),4)</f>
        <v>0.1313</v>
      </c>
      <c r="K95">
        <f>ROUND(AVERAGE(LSTM!AU95:AW95),4)</f>
        <v>0.12230000000000001</v>
      </c>
      <c r="L95" s="3">
        <f t="shared" si="8"/>
        <v>3.5299999999999998E-2</v>
      </c>
      <c r="M95" s="2">
        <f t="shared" si="9"/>
        <v>0.12770000000000001</v>
      </c>
      <c r="N95" s="4">
        <f t="shared" si="6"/>
        <v>0.10244790121923554</v>
      </c>
      <c r="O95" s="4">
        <f t="shared" si="7"/>
        <v>0.15295209878076449</v>
      </c>
    </row>
    <row r="96" spans="1:15" x14ac:dyDescent="0.2">
      <c r="A96" t="s">
        <v>43</v>
      </c>
      <c r="B96">
        <f>ROUND(AVERAGE(LSTM!B96:D96),4)</f>
        <v>0.95230000000000004</v>
      </c>
      <c r="C96">
        <f>ROUND(AVERAGE(LSTM!G96:I96),4)</f>
        <v>0.94289999999999996</v>
      </c>
      <c r="D96">
        <f>ROUND(AVERAGE(LSTM!L96:N96),4)</f>
        <v>0.95289999999999997</v>
      </c>
      <c r="E96">
        <f>ROUND(AVERAGE(LSTM!Q96:S96),4)</f>
        <v>0.95089999999999997</v>
      </c>
      <c r="F96">
        <f>ROUND(AVERAGE(LSTM!V96:X96),4)</f>
        <v>0.95230000000000004</v>
      </c>
      <c r="G96">
        <f>ROUND(AVERAGE(LSTM!AA96:AC96),4)</f>
        <v>0.94030000000000002</v>
      </c>
      <c r="H96">
        <f>ROUND(AVERAGE(LSTM!AF96:AH96),4)</f>
        <v>0.9516</v>
      </c>
      <c r="I96">
        <f>ROUND(AVERAGE(LSTM!AK96:AM96),4)</f>
        <v>0.9516</v>
      </c>
      <c r="J96">
        <f>ROUND(AVERAGE(LSTM!AP96:AR96),4)</f>
        <v>0.9466</v>
      </c>
      <c r="K96">
        <f>ROUND(AVERAGE(LSTM!AU96:AW96),4)</f>
        <v>0.92030000000000001</v>
      </c>
      <c r="L96" s="3">
        <f t="shared" si="8"/>
        <v>9.5999999999999992E-3</v>
      </c>
      <c r="M96" s="2">
        <f>ROUND(AVERAGE(B96:K96),4)</f>
        <v>0.94620000000000004</v>
      </c>
      <c r="N96" s="4">
        <f t="shared" si="6"/>
        <v>0.93933257370268164</v>
      </c>
      <c r="O96" s="4">
        <f t="shared" si="7"/>
        <v>0.95306742629731844</v>
      </c>
    </row>
    <row r="97" spans="1:15" x14ac:dyDescent="0.2">
      <c r="A97" t="s">
        <v>44</v>
      </c>
      <c r="B97">
        <f>ROUND(AVERAGE(LSTM!B97:D97),4)</f>
        <v>10.449299999999999</v>
      </c>
      <c r="C97">
        <f>ROUND(AVERAGE(LSTM!G97:I97),4)</f>
        <v>9.5246999999999993</v>
      </c>
      <c r="D97">
        <f>ROUND(AVERAGE(LSTM!L97:N97),4)</f>
        <v>7.7697000000000003</v>
      </c>
      <c r="E97">
        <f>ROUND(AVERAGE(LSTM!Q97:S97),4)</f>
        <v>11.374700000000001</v>
      </c>
      <c r="F97">
        <f>ROUND(AVERAGE(LSTM!V97:X97),4)</f>
        <v>12.209</v>
      </c>
      <c r="G97">
        <f>ROUND(AVERAGE(LSTM!AA97:AC97),4)</f>
        <v>9.8219999999999992</v>
      </c>
      <c r="H97">
        <f>ROUND(AVERAGE(LSTM!AF97:AH97),4)</f>
        <v>16.9633</v>
      </c>
      <c r="I97">
        <f>ROUND(AVERAGE(LSTM!AK97:AM97),4)</f>
        <v>13.9917</v>
      </c>
      <c r="J97">
        <f>ROUND(AVERAGE(LSTM!AP97:AR97),4)</f>
        <v>14.561299999999999</v>
      </c>
      <c r="K97">
        <f>ROUND(AVERAGE(LSTM!AU97:AW97),4)</f>
        <v>12.987299999999999</v>
      </c>
      <c r="L97" s="3">
        <f t="shared" si="8"/>
        <v>2.6025</v>
      </c>
      <c r="M97" s="2">
        <f>ROUND(AVERAGE(B97:K97),4)</f>
        <v>11.965299999999999</v>
      </c>
      <c r="N97" s="4">
        <f t="shared" si="6"/>
        <v>10.103583652211345</v>
      </c>
      <c r="O97" s="4">
        <f t="shared" si="7"/>
        <v>13.827016347788653</v>
      </c>
    </row>
    <row r="100" spans="1:15" x14ac:dyDescent="0.2">
      <c r="A100" t="s">
        <v>44</v>
      </c>
      <c r="B100" s="4">
        <f>ROUND(SUM(LSTM!B$7:D$7),4)</f>
        <v>23.416</v>
      </c>
      <c r="C100" s="4">
        <f>ROUND(SUM(LSTM!G$7:I$7),4)</f>
        <v>25.123000000000001</v>
      </c>
      <c r="D100">
        <f>ROUND(SUM(LSTM!L$7:N$7),4)</f>
        <v>23.710999999999999</v>
      </c>
      <c r="E100">
        <f>ROUND(SUM(LSTM!Q$7:S$7),4)</f>
        <v>24.419</v>
      </c>
      <c r="F100">
        <f>ROUND(SUM(LSTM!V$7:X$7),4)</f>
        <v>30.582999999999998</v>
      </c>
      <c r="G100">
        <f>ROUND(SUM(LSTM!AA$7:AC$7),4)</f>
        <v>28.385999999999999</v>
      </c>
      <c r="H100">
        <f>ROUND(SUM(LSTM!AF$7:AH$7),4)</f>
        <v>26.702999999999999</v>
      </c>
      <c r="I100">
        <f>ROUND(SUM(LSTM!AK$7:AM$7),4)</f>
        <v>42.741</v>
      </c>
      <c r="J100">
        <f>ROUND(SUM(LSTM!AP$7:AR$7),4)</f>
        <v>34.097999999999999</v>
      </c>
      <c r="K100">
        <f>ROUND(SUM(LSTM!AU$7:AW$7),4)</f>
        <v>48.976999999999997</v>
      </c>
      <c r="L100" s="3">
        <f>ROUND(_xlfn.STDEV.P(B100:K100),4)</f>
        <v>8.2719000000000005</v>
      </c>
      <c r="M100" s="2">
        <f>ROUND(AVERAGE(B100:K100),4)</f>
        <v>30.8157</v>
      </c>
      <c r="N100" s="4">
        <f>M100-$Q$2*L100/SQRT($K$1)</f>
        <v>24.898339209501259</v>
      </c>
      <c r="O100" s="4">
        <f>M100+$Q$2*L100/SQRT($K$1)</f>
        <v>36.73306079049874</v>
      </c>
    </row>
    <row r="101" spans="1:15" x14ac:dyDescent="0.2">
      <c r="A101" t="s">
        <v>44</v>
      </c>
      <c r="B101" s="4">
        <f>ROUND(SUM(LSTM!B$13:D$13),4)</f>
        <v>24.140999999999998</v>
      </c>
      <c r="C101" s="4">
        <f>ROUND(SUM(LSTM!G$13:I$13),4)</f>
        <v>22.027999999999999</v>
      </c>
      <c r="D101">
        <f>ROUND(SUM(LSTM!L$13:N$13),4)</f>
        <v>23.992000000000001</v>
      </c>
      <c r="E101">
        <f>ROUND(SUM(LSTM!Q$13:S$13),4)</f>
        <v>28.946999999999999</v>
      </c>
      <c r="F101">
        <f>ROUND(SUM(LSTM!V$13:X$13),4)</f>
        <v>29.55</v>
      </c>
      <c r="G101">
        <f>ROUND(SUM(LSTM!AA$13:AC$13),4)</f>
        <v>26.745000000000001</v>
      </c>
      <c r="H101">
        <f>ROUND(SUM(LSTM!AF$13:AH$13),4)</f>
        <v>38.863</v>
      </c>
      <c r="I101">
        <f>ROUND(SUM(LSTM!AK$13:AM$13),4)</f>
        <v>31.917999999999999</v>
      </c>
      <c r="J101">
        <f>ROUND(SUM(LSTM!AP$13:AR$13),4)</f>
        <v>35.076000000000001</v>
      </c>
      <c r="K101">
        <f>ROUND(SUM(LSTM!AU$13:AW$13),4)</f>
        <v>36.192</v>
      </c>
      <c r="L101" s="3">
        <f t="shared" ref="L101:L115" si="10">ROUND(_xlfn.STDEV.P(B101:K101),4)</f>
        <v>5.3997000000000002</v>
      </c>
      <c r="M101" s="2">
        <f t="shared" ref="M101:M115" si="11">ROUND(AVERAGE(B101:K101),4)</f>
        <v>29.745200000000001</v>
      </c>
      <c r="N101" s="4">
        <f t="shared" ref="N101:N115" si="12">M101-$Q$2*L101/SQRT($K$1)</f>
        <v>25.8824873148302</v>
      </c>
      <c r="O101" s="4">
        <f t="shared" ref="O101:O115" si="13">M101+$Q$2*L101/SQRT($K$1)</f>
        <v>33.607912685169801</v>
      </c>
    </row>
    <row r="102" spans="1:15" x14ac:dyDescent="0.2">
      <c r="A102" t="s">
        <v>44</v>
      </c>
      <c r="B102" s="4">
        <f>ROUND(SUM(LSTM!B$19:D$19),4)</f>
        <v>23.97</v>
      </c>
      <c r="C102" s="4">
        <f>ROUND(SUM(LSTM!G$19:I$19),4)</f>
        <v>30.588999999999999</v>
      </c>
      <c r="D102">
        <f>ROUND(SUM(LSTM!L$19:N$19),4)</f>
        <v>25.41</v>
      </c>
      <c r="E102">
        <f>ROUND(SUM(LSTM!Q$19:S$19),4)</f>
        <v>25.24</v>
      </c>
      <c r="F102">
        <f>ROUND(SUM(LSTM!V$19:X$19),4)</f>
        <v>39.268000000000001</v>
      </c>
      <c r="G102">
        <f>ROUND(SUM(LSTM!AA$19:AC$19),4)</f>
        <v>28.574999999999999</v>
      </c>
      <c r="H102">
        <f>ROUND(SUM(LSTM!AF$19:AH$19),4)</f>
        <v>29.231000000000002</v>
      </c>
      <c r="I102">
        <f>ROUND(SUM(LSTM!AK$19:AM$19),4)</f>
        <v>37.584000000000003</v>
      </c>
      <c r="J102">
        <f>ROUND(SUM(LSTM!AP$19:AR$19),4)</f>
        <v>32.53</v>
      </c>
      <c r="K102">
        <f>ROUND(SUM(LSTM!AU$19:AW$19),4)</f>
        <v>34.575000000000003</v>
      </c>
      <c r="L102" s="3">
        <f t="shared" si="10"/>
        <v>4.9893999999999998</v>
      </c>
      <c r="M102" s="2">
        <f t="shared" si="11"/>
        <v>30.697199999999999</v>
      </c>
      <c r="N102" s="4">
        <f t="shared" si="12"/>
        <v>27.127998253349965</v>
      </c>
      <c r="O102" s="4">
        <f t="shared" si="13"/>
        <v>34.266401746650033</v>
      </c>
    </row>
    <row r="103" spans="1:15" x14ac:dyDescent="0.2">
      <c r="A103" t="s">
        <v>44</v>
      </c>
      <c r="B103" s="4">
        <f>ROUND(SUM(LSTM!B$25:D$25),4)</f>
        <v>22.995000000000001</v>
      </c>
      <c r="C103" s="4">
        <f>ROUND(SUM(LSTM!G$25:I$25),4)</f>
        <v>23.876999999999999</v>
      </c>
      <c r="D103">
        <f>ROUND(SUM(LSTM!L$25:N$25),4)</f>
        <v>22.542999999999999</v>
      </c>
      <c r="E103">
        <f>ROUND(SUM(LSTM!Q$25:S$25),4)</f>
        <v>30.056999999999999</v>
      </c>
      <c r="F103">
        <f>ROUND(SUM(LSTM!V$25:X$25),4)</f>
        <v>29.533999999999999</v>
      </c>
      <c r="G103">
        <f>ROUND(SUM(LSTM!AA$25:AC$25),4)</f>
        <v>26.463000000000001</v>
      </c>
      <c r="H103">
        <f>ROUND(SUM(LSTM!AF$25:AH$25),4)</f>
        <v>30.216000000000001</v>
      </c>
      <c r="I103">
        <f>ROUND(SUM(LSTM!AK$25:AM$25),4)</f>
        <v>47.59</v>
      </c>
      <c r="J103">
        <f>ROUND(SUM(LSTM!AP$25:AR$25),4)</f>
        <v>34.314</v>
      </c>
      <c r="K103">
        <f>ROUND(SUM(LSTM!AU$25:AW$25),4)</f>
        <v>31.96</v>
      </c>
      <c r="L103" s="3">
        <f t="shared" si="10"/>
        <v>6.9770000000000003</v>
      </c>
      <c r="M103" s="2">
        <f t="shared" si="11"/>
        <v>29.954899999999999</v>
      </c>
      <c r="N103" s="4">
        <f t="shared" si="12"/>
        <v>24.96385486704267</v>
      </c>
      <c r="O103" s="4">
        <f t="shared" si="13"/>
        <v>34.945945132957327</v>
      </c>
    </row>
    <row r="104" spans="1:15" x14ac:dyDescent="0.2">
      <c r="A104" t="s">
        <v>44</v>
      </c>
      <c r="B104" s="4">
        <f>ROUND(SUM(LSTM!B$31:D$31),4)</f>
        <v>25.283000000000001</v>
      </c>
      <c r="C104" s="4">
        <f>ROUND(SUM(LSTM!G$31:I$31),4)</f>
        <v>23.466999999999999</v>
      </c>
      <c r="D104">
        <f>ROUND(SUM(LSTM!L$31:N$31),4)</f>
        <v>29.913</v>
      </c>
      <c r="E104">
        <f>ROUND(SUM(LSTM!Q$31:S$31),4)</f>
        <v>26.254999999999999</v>
      </c>
      <c r="F104">
        <f>ROUND(SUM(LSTM!V$31:X$31),4)</f>
        <v>25.934999999999999</v>
      </c>
      <c r="G104">
        <f>ROUND(SUM(LSTM!AA$31:AC$31),4)</f>
        <v>27.661999999999999</v>
      </c>
      <c r="H104">
        <f>ROUND(SUM(LSTM!AF$31:AH$31),4)</f>
        <v>29.762</v>
      </c>
      <c r="I104">
        <f>ROUND(SUM(LSTM!AK$31:AM$31),4)</f>
        <v>31.353999999999999</v>
      </c>
      <c r="J104">
        <f>ROUND(SUM(LSTM!AP$31:AR$31),4)</f>
        <v>31.901</v>
      </c>
      <c r="K104">
        <f>ROUND(SUM(LSTM!AU$31:AW$31),4)</f>
        <v>57.085000000000001</v>
      </c>
      <c r="L104" s="3">
        <f t="shared" si="10"/>
        <v>9.1249000000000002</v>
      </c>
      <c r="M104" s="2">
        <f t="shared" si="11"/>
        <v>30.861699999999999</v>
      </c>
      <c r="N104" s="4">
        <f t="shared" si="12"/>
        <v>24.33413976870828</v>
      </c>
      <c r="O104" s="4">
        <f t="shared" si="13"/>
        <v>37.389260231291715</v>
      </c>
    </row>
    <row r="105" spans="1:15" x14ac:dyDescent="0.2">
      <c r="A105" t="s">
        <v>44</v>
      </c>
      <c r="B105" s="4">
        <f>ROUND(SUM(LSTM!B$37:D$37),4)</f>
        <v>24.512</v>
      </c>
      <c r="C105" s="4">
        <f>ROUND(SUM(LSTM!G$37:I$37),4)</f>
        <v>28.745000000000001</v>
      </c>
      <c r="D105">
        <f>ROUND(SUM(LSTM!L$37:N$37),4)</f>
        <v>23.545999999999999</v>
      </c>
      <c r="E105">
        <f>ROUND(SUM(LSTM!Q$37:S$37),4)</f>
        <v>27.446000000000002</v>
      </c>
      <c r="F105">
        <f>ROUND(SUM(LSTM!V$37:X$37),4)</f>
        <v>25.667000000000002</v>
      </c>
      <c r="G105">
        <f>ROUND(SUM(LSTM!AA$37:AC$37),4)</f>
        <v>27.815000000000001</v>
      </c>
      <c r="H105">
        <f>ROUND(SUM(LSTM!AF$37:AH$37),4)</f>
        <v>31.084</v>
      </c>
      <c r="I105">
        <f>ROUND(SUM(LSTM!AK$37:AM$37),4)</f>
        <v>33.381999999999998</v>
      </c>
      <c r="J105">
        <f>ROUND(SUM(LSTM!AP$37:AR$37),4)</f>
        <v>34.46</v>
      </c>
      <c r="K105">
        <f>ROUND(SUM(LSTM!AU$37:AW$37),4)</f>
        <v>40.481999999999999</v>
      </c>
      <c r="L105" s="3">
        <f t="shared" si="10"/>
        <v>4.9494999999999996</v>
      </c>
      <c r="M105" s="2">
        <f t="shared" si="11"/>
        <v>29.713899999999999</v>
      </c>
      <c r="N105" s="4">
        <f t="shared" si="12"/>
        <v>26.173240993898194</v>
      </c>
      <c r="O105" s="4">
        <f t="shared" si="13"/>
        <v>33.2545590061018</v>
      </c>
    </row>
    <row r="106" spans="1:15" x14ac:dyDescent="0.2">
      <c r="A106" t="s">
        <v>44</v>
      </c>
      <c r="B106" s="4">
        <f>ROUND(SUM(LSTM!B$43:D$43),4)</f>
        <v>24.652000000000001</v>
      </c>
      <c r="C106" s="4">
        <f>ROUND(SUM(LSTM!G$43:I$43),4)</f>
        <v>21.792000000000002</v>
      </c>
      <c r="D106">
        <f>ROUND(SUM(LSTM!L$43:N$43),4)</f>
        <v>23.658999999999999</v>
      </c>
      <c r="E106">
        <f>ROUND(SUM(LSTM!Q$43:S$43),4)</f>
        <v>30.942</v>
      </c>
      <c r="F106">
        <f>ROUND(SUM(LSTM!V$43:X$43),4)</f>
        <v>28.638000000000002</v>
      </c>
      <c r="G106">
        <f>ROUND(SUM(LSTM!AA$43:AC$43),4)</f>
        <v>34.795000000000002</v>
      </c>
      <c r="H106">
        <f>ROUND(SUM(LSTM!AF$43:AH$43),4)</f>
        <v>26.957000000000001</v>
      </c>
      <c r="I106">
        <f>ROUND(SUM(LSTM!AK$43:AM$43),4)</f>
        <v>31.216999999999999</v>
      </c>
      <c r="J106">
        <f>ROUND(SUM(LSTM!AP$43:AR$43),4)</f>
        <v>29.445</v>
      </c>
      <c r="K106">
        <f>ROUND(SUM(LSTM!AU$43:AW$43),4)</f>
        <v>37.957000000000001</v>
      </c>
      <c r="L106" s="3">
        <f t="shared" si="10"/>
        <v>4.758</v>
      </c>
      <c r="M106" s="2">
        <f t="shared" si="11"/>
        <v>29.005400000000002</v>
      </c>
      <c r="N106" s="4">
        <f t="shared" si="12"/>
        <v>25.60173184139158</v>
      </c>
      <c r="O106" s="4">
        <f t="shared" si="13"/>
        <v>32.409068158608427</v>
      </c>
    </row>
    <row r="107" spans="1:15" x14ac:dyDescent="0.2">
      <c r="A107" t="s">
        <v>44</v>
      </c>
      <c r="B107" s="4">
        <f>ROUND(SUM(LSTM!B$49:D$49),4)</f>
        <v>23.052</v>
      </c>
      <c r="C107" s="4">
        <f>ROUND(SUM(LSTM!G$49:I$49),4)</f>
        <v>21.663</v>
      </c>
      <c r="D107">
        <f>ROUND(SUM(LSTM!L$49:N$49),4)</f>
        <v>24.803000000000001</v>
      </c>
      <c r="E107">
        <f>ROUND(SUM(LSTM!Q$49:S$49),4)</f>
        <v>26.837</v>
      </c>
      <c r="F107">
        <f>ROUND(SUM(LSTM!V$49:X$49),4)</f>
        <v>26.233000000000001</v>
      </c>
      <c r="G107">
        <f>ROUND(SUM(LSTM!AA$49:AC$49),4)</f>
        <v>28.73</v>
      </c>
      <c r="H107">
        <f>ROUND(SUM(LSTM!AF$49:AH$49),4)</f>
        <v>27.776</v>
      </c>
      <c r="I107">
        <f>ROUND(SUM(LSTM!AK$49:AM$49),4)</f>
        <v>34.341999999999999</v>
      </c>
      <c r="J107">
        <f>ROUND(SUM(LSTM!AP$49:AR$49),4)</f>
        <v>33.634</v>
      </c>
      <c r="K107">
        <f>ROUND(SUM(LSTM!AU$49:AW$49),4)</f>
        <v>38.514000000000003</v>
      </c>
      <c r="L107" s="3">
        <f t="shared" si="10"/>
        <v>5.0922000000000001</v>
      </c>
      <c r="M107" s="2">
        <f t="shared" si="11"/>
        <v>28.558399999999999</v>
      </c>
      <c r="N107" s="4">
        <f t="shared" si="12"/>
        <v>24.915659563416181</v>
      </c>
      <c r="O107" s="4">
        <f t="shared" si="13"/>
        <v>32.20114043658382</v>
      </c>
    </row>
    <row r="108" spans="1:15" x14ac:dyDescent="0.2">
      <c r="A108" t="s">
        <v>44</v>
      </c>
      <c r="B108" s="4">
        <f>ROUND(SUM(LSTM!B$55:D$55),4)</f>
        <v>23.768000000000001</v>
      </c>
      <c r="C108" s="4">
        <f>ROUND(SUM(LSTM!G$55:I$55),4)</f>
        <v>22.92</v>
      </c>
      <c r="D108">
        <f>ROUND(SUM(LSTM!L$55:N$55),4)</f>
        <v>24.297000000000001</v>
      </c>
      <c r="E108">
        <f>ROUND(SUM(LSTM!Q$55:S$55),4)</f>
        <v>23.748999999999999</v>
      </c>
      <c r="F108">
        <f>ROUND(SUM(LSTM!V$55:X$55),4)</f>
        <v>24.044</v>
      </c>
      <c r="G108">
        <f>ROUND(SUM(LSTM!AA$55:AC$55),4)</f>
        <v>26.637</v>
      </c>
      <c r="H108">
        <f>ROUND(SUM(LSTM!AF$55:AH$55),4)</f>
        <v>27.547000000000001</v>
      </c>
      <c r="I108">
        <f>ROUND(SUM(LSTM!AK$55:AM$55),4)</f>
        <v>34.317</v>
      </c>
      <c r="J108">
        <f>ROUND(SUM(LSTM!AP$55:AR$55),4)</f>
        <v>31.401</v>
      </c>
      <c r="K108">
        <f>ROUND(SUM(LSTM!AU$55:AW$55),4)</f>
        <v>36.097000000000001</v>
      </c>
      <c r="L108" s="3">
        <f t="shared" si="10"/>
        <v>4.5553999999999997</v>
      </c>
      <c r="M108" s="2">
        <f t="shared" si="11"/>
        <v>27.477699999999999</v>
      </c>
      <c r="N108" s="4">
        <f t="shared" si="12"/>
        <v>24.218963150541231</v>
      </c>
      <c r="O108" s="4">
        <f t="shared" si="13"/>
        <v>30.736436849458766</v>
      </c>
    </row>
    <row r="109" spans="1:15" x14ac:dyDescent="0.2">
      <c r="A109" t="s">
        <v>44</v>
      </c>
      <c r="B109" s="4">
        <f>ROUND(SUM(LSTM!B$61:D$61),4)</f>
        <v>25.114000000000001</v>
      </c>
      <c r="C109" s="4">
        <f>ROUND(SUM(LSTM!G$61:I$61),4)</f>
        <v>23.425000000000001</v>
      </c>
      <c r="D109">
        <f>ROUND(SUM(LSTM!L$61:N$61),4)</f>
        <v>23.25</v>
      </c>
      <c r="E109">
        <f>ROUND(SUM(LSTM!Q$61:S$61),4)</f>
        <v>23.73</v>
      </c>
      <c r="F109">
        <f>ROUND(SUM(LSTM!V$61:X$61),4)</f>
        <v>25.247</v>
      </c>
      <c r="G109">
        <f>ROUND(SUM(LSTM!AA$61:AC$61),4)</f>
        <v>24.396999999999998</v>
      </c>
      <c r="H109">
        <f>ROUND(SUM(LSTM!AF$61:AH$61),4)</f>
        <v>39.69</v>
      </c>
      <c r="I109">
        <f>ROUND(SUM(LSTM!AK$61:AM$61),4)</f>
        <v>30.923999999999999</v>
      </c>
      <c r="J109">
        <f>ROUND(SUM(LSTM!AP$61:AR$61),4)</f>
        <v>29.311</v>
      </c>
      <c r="K109">
        <f>ROUND(SUM(LSTM!AU$61:AW$61),4)</f>
        <v>38.412999999999997</v>
      </c>
      <c r="L109" s="3">
        <f t="shared" si="10"/>
        <v>5.8715000000000002</v>
      </c>
      <c r="M109" s="2">
        <f t="shared" si="11"/>
        <v>28.350100000000001</v>
      </c>
      <c r="N109" s="4">
        <f t="shared" si="12"/>
        <v>24.149881926593242</v>
      </c>
      <c r="O109" s="4">
        <f t="shared" si="13"/>
        <v>32.550318073406757</v>
      </c>
    </row>
    <row r="110" spans="1:15" x14ac:dyDescent="0.2">
      <c r="A110" t="s">
        <v>44</v>
      </c>
      <c r="B110" s="4">
        <f>ROUND(SUM(LSTM!B$67:D$67),4)</f>
        <v>22.468</v>
      </c>
      <c r="C110" s="4">
        <f>ROUND(SUM(LSTM!G$67:I$67),4)</f>
        <v>27.384</v>
      </c>
      <c r="D110">
        <f>ROUND(SUM(LSTM!L$67:N$67),4)</f>
        <v>27.157</v>
      </c>
      <c r="E110">
        <f>ROUND(SUM(LSTM!Q$67:S$67),4)</f>
        <v>25.931000000000001</v>
      </c>
      <c r="F110">
        <f>ROUND(SUM(LSTM!V$67:X$67),4)</f>
        <v>26.518000000000001</v>
      </c>
      <c r="G110">
        <f>ROUND(SUM(LSTM!AA$67:AC$67),4)</f>
        <v>38.796999999999997</v>
      </c>
      <c r="H110">
        <f>ROUND(SUM(LSTM!AF$67:AH$67),4)</f>
        <v>32.113999999999997</v>
      </c>
      <c r="I110">
        <f>ROUND(SUM(LSTM!AK$67:AM$67),4)</f>
        <v>30.199000000000002</v>
      </c>
      <c r="J110">
        <f>ROUND(SUM(LSTM!AP$67:AR$67),4)</f>
        <v>30.398</v>
      </c>
      <c r="K110">
        <f>ROUND(SUM(LSTM!AU$67:AW$67),4)</f>
        <v>36.113</v>
      </c>
      <c r="L110" s="3">
        <f t="shared" si="10"/>
        <v>4.6787999999999998</v>
      </c>
      <c r="M110" s="2">
        <f t="shared" si="11"/>
        <v>29.707899999999999</v>
      </c>
      <c r="N110" s="4">
        <f t="shared" si="12"/>
        <v>26.360888108344454</v>
      </c>
      <c r="O110" s="4">
        <f t="shared" si="13"/>
        <v>33.054911891655543</v>
      </c>
    </row>
    <row r="111" spans="1:15" x14ac:dyDescent="0.2">
      <c r="A111" t="s">
        <v>44</v>
      </c>
      <c r="B111" s="4">
        <f>ROUND(SUM(LSTM!B$73:D$73),4)</f>
        <v>25.035</v>
      </c>
      <c r="C111" s="4">
        <f>ROUND(SUM(LSTM!G$73:I$73),4)</f>
        <v>26.91</v>
      </c>
      <c r="D111">
        <f>ROUND(SUM(LSTM!L$73:N$73),4)</f>
        <v>32.064999999999998</v>
      </c>
      <c r="E111">
        <f>ROUND(SUM(LSTM!Q$73:S$73),4)</f>
        <v>27.181999999999999</v>
      </c>
      <c r="F111">
        <f>ROUND(SUM(LSTM!V$73:X$73),4)</f>
        <v>26.193999999999999</v>
      </c>
      <c r="G111">
        <f>ROUND(SUM(LSTM!AA$73:AC$73),4)</f>
        <v>29.913</v>
      </c>
      <c r="H111">
        <f>ROUND(SUM(LSTM!AF$73:AH$73),4)</f>
        <v>34.246000000000002</v>
      </c>
      <c r="I111">
        <f>ROUND(SUM(LSTM!AK$73:AM$73),4)</f>
        <v>32.408999999999999</v>
      </c>
      <c r="J111">
        <f>ROUND(SUM(LSTM!AP$73:AR$73),4)</f>
        <v>30.643999999999998</v>
      </c>
      <c r="K111">
        <f>ROUND(SUM(LSTM!AU$73:AW$73),4)</f>
        <v>35.939</v>
      </c>
      <c r="L111" s="3">
        <f t="shared" si="10"/>
        <v>3.4697</v>
      </c>
      <c r="M111" s="2">
        <f t="shared" si="11"/>
        <v>30.053699999999999</v>
      </c>
      <c r="N111" s="4">
        <f t="shared" si="12"/>
        <v>27.571626143353583</v>
      </c>
      <c r="O111" s="4">
        <f t="shared" si="13"/>
        <v>32.535773856646415</v>
      </c>
    </row>
    <row r="112" spans="1:15" x14ac:dyDescent="0.2">
      <c r="A112" t="s">
        <v>44</v>
      </c>
      <c r="B112" s="4">
        <f>ROUND(SUM(LSTM!B$79:D$79),4)</f>
        <v>24.716999999999999</v>
      </c>
      <c r="C112" s="4">
        <f>ROUND(SUM(LSTM!G$79:I$79),4)</f>
        <v>23.92</v>
      </c>
      <c r="D112">
        <f>ROUND(SUM(LSTM!L$79:N$79),4)</f>
        <v>22.672000000000001</v>
      </c>
      <c r="E112">
        <f>ROUND(SUM(LSTM!Q$79:S$79),4)</f>
        <v>22.887</v>
      </c>
      <c r="F112">
        <f>ROUND(SUM(LSTM!V$79:X$79),4)</f>
        <v>26.625</v>
      </c>
      <c r="G112">
        <f>ROUND(SUM(LSTM!AA$79:AC$79),4)</f>
        <v>26.864999999999998</v>
      </c>
      <c r="H112">
        <f>ROUND(SUM(LSTM!AF$79:AH$79),4)</f>
        <v>29.626000000000001</v>
      </c>
      <c r="I112">
        <f>ROUND(SUM(LSTM!AK$79:AM$79),4)</f>
        <v>33.551000000000002</v>
      </c>
      <c r="J112">
        <f>ROUND(SUM(LSTM!AP$79:AR$79),4)</f>
        <v>30.85</v>
      </c>
      <c r="K112">
        <f>ROUND(SUM(LSTM!AU$79:AW$79),4)</f>
        <v>35.290999999999997</v>
      </c>
      <c r="L112" s="3">
        <f t="shared" si="10"/>
        <v>4.2305000000000001</v>
      </c>
      <c r="M112" s="2">
        <f t="shared" si="11"/>
        <v>27.700399999999998</v>
      </c>
      <c r="N112" s="4">
        <f t="shared" si="12"/>
        <v>24.674082609291101</v>
      </c>
      <c r="O112" s="4">
        <f t="shared" si="13"/>
        <v>30.726717390708895</v>
      </c>
    </row>
    <row r="113" spans="1:15" x14ac:dyDescent="0.2">
      <c r="A113" t="s">
        <v>44</v>
      </c>
      <c r="B113" s="4">
        <f>ROUND(SUM(LSTM!B$85:D$85),4)</f>
        <v>24.677</v>
      </c>
      <c r="C113" s="4">
        <f>ROUND(SUM(LSTM!G$85:I$85),4)</f>
        <v>24.177</v>
      </c>
      <c r="D113">
        <f>ROUND(SUM(LSTM!L$85:N$85),4)</f>
        <v>23.425999999999998</v>
      </c>
      <c r="E113">
        <f>ROUND(SUM(LSTM!Q$85:S$85),4)</f>
        <v>23.338000000000001</v>
      </c>
      <c r="F113">
        <f>ROUND(SUM(LSTM!V$85:X$85),4)</f>
        <v>24.227</v>
      </c>
      <c r="G113">
        <f>ROUND(SUM(LSTM!AA$85:AC$85),4)</f>
        <v>27.100999999999999</v>
      </c>
      <c r="H113">
        <f>ROUND(SUM(LSTM!AF$85:AH$85),4)</f>
        <v>32.357999999999997</v>
      </c>
      <c r="I113">
        <f>ROUND(SUM(LSTM!AK$85:AM$85),4)</f>
        <v>32.262999999999998</v>
      </c>
      <c r="J113">
        <f>ROUND(SUM(LSTM!AP$85:AR$85),4)</f>
        <v>27.459</v>
      </c>
      <c r="K113">
        <f>ROUND(SUM(LSTM!AU$85:AW$85),4)</f>
        <v>36.543999999999997</v>
      </c>
      <c r="L113" s="3">
        <f t="shared" si="10"/>
        <v>4.3800999999999997</v>
      </c>
      <c r="M113" s="2">
        <f t="shared" si="11"/>
        <v>27.556999999999999</v>
      </c>
      <c r="N113" s="4">
        <f t="shared" si="12"/>
        <v>24.42366521615789</v>
      </c>
      <c r="O113" s="4">
        <f t="shared" si="13"/>
        <v>30.690334783842108</v>
      </c>
    </row>
    <row r="114" spans="1:15" x14ac:dyDescent="0.2">
      <c r="A114" t="s">
        <v>44</v>
      </c>
      <c r="B114" s="4">
        <f>ROUND(SUM(LSTM!B$91:D$91),4)</f>
        <v>25.256</v>
      </c>
      <c r="C114" s="4">
        <f>ROUND(SUM(LSTM!G$91:I$91),4)</f>
        <v>21.422999999999998</v>
      </c>
      <c r="D114">
        <f>ROUND(SUM(LSTM!L$91:N$91),4)</f>
        <v>27.463000000000001</v>
      </c>
      <c r="E114">
        <f>ROUND(SUM(LSTM!Q$91:S$91),4)</f>
        <v>25.242000000000001</v>
      </c>
      <c r="F114">
        <f>ROUND(SUM(LSTM!V$91:X$91),4)</f>
        <v>25.745999999999999</v>
      </c>
      <c r="G114">
        <f>ROUND(SUM(LSTM!AA$91:AC$91),4)</f>
        <v>29.128</v>
      </c>
      <c r="H114">
        <f>ROUND(SUM(LSTM!AF$91:AH$91),4)</f>
        <v>32.061999999999998</v>
      </c>
      <c r="I114">
        <f>ROUND(SUM(LSTM!AK$91:AM$91),4)</f>
        <v>34.606000000000002</v>
      </c>
      <c r="J114">
        <f>ROUND(SUM(LSTM!AP$91:AR$91),4)</f>
        <v>32.743000000000002</v>
      </c>
      <c r="K114">
        <f>ROUND(SUM(LSTM!AU$91:AW$91),4)</f>
        <v>38.411000000000001</v>
      </c>
      <c r="L114" s="3">
        <f t="shared" si="10"/>
        <v>4.9138999999999999</v>
      </c>
      <c r="M114" s="2">
        <f t="shared" si="11"/>
        <v>29.207999999999998</v>
      </c>
      <c r="N114" s="4">
        <f t="shared" si="12"/>
        <v>25.692807699750748</v>
      </c>
      <c r="O114" s="4">
        <f t="shared" si="13"/>
        <v>32.723192300249245</v>
      </c>
    </row>
    <row r="115" spans="1:15" x14ac:dyDescent="0.2">
      <c r="A115" t="s">
        <v>44</v>
      </c>
      <c r="B115" s="4">
        <f>ROUND(SUM(LSTM!B$97:D$97),4)</f>
        <v>31.347999999999999</v>
      </c>
      <c r="C115" s="4">
        <f>ROUND(SUM(LSTM!G$97:I$97),4)</f>
        <v>28.574000000000002</v>
      </c>
      <c r="D115">
        <f>ROUND(SUM(LSTM!L$97:N$97),4)</f>
        <v>23.309000000000001</v>
      </c>
      <c r="E115">
        <f>ROUND(SUM(LSTM!Q$97:S$97),4)</f>
        <v>34.124000000000002</v>
      </c>
      <c r="F115">
        <f>ROUND(SUM(LSTM!V$97:X$97),4)</f>
        <v>36.627000000000002</v>
      </c>
      <c r="G115">
        <f>ROUND(SUM(LSTM!AA$97:AC$97),4)</f>
        <v>29.466000000000001</v>
      </c>
      <c r="H115">
        <f>ROUND(SUM(LSTM!AF$97:AH$97),4)</f>
        <v>50.89</v>
      </c>
      <c r="I115">
        <f>ROUND(SUM(LSTM!AK$97:AM$97),4)</f>
        <v>41.975000000000001</v>
      </c>
      <c r="J115">
        <f>ROUND(SUM(LSTM!AP$97:AR$97),4)</f>
        <v>43.683999999999997</v>
      </c>
      <c r="K115">
        <f>ROUND(SUM(LSTM!AU$97:AW$97),4)</f>
        <v>38.962000000000003</v>
      </c>
      <c r="L115" s="3">
        <f t="shared" si="10"/>
        <v>7.8075000000000001</v>
      </c>
      <c r="M115" s="2">
        <f t="shared" si="11"/>
        <v>35.895899999999997</v>
      </c>
      <c r="N115" s="4">
        <f t="shared" si="12"/>
        <v>30.310750956634031</v>
      </c>
      <c r="O115" s="4">
        <f t="shared" si="13"/>
        <v>41.481049043365964</v>
      </c>
    </row>
  </sheetData>
  <autoFilter ref="A1:O97" xr:uid="{A13A649B-B5FD-DB40-A458-E81A439FF9F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74B2-ED25-7D4B-A1C4-7CFCA0FCC846}">
  <dimension ref="A1:AH204"/>
  <sheetViews>
    <sheetView topLeftCell="N1" zoomScale="70" zoomScaleNormal="70" workbookViewId="0">
      <selection activeCell="A3" sqref="A3:IV5"/>
    </sheetView>
  </sheetViews>
  <sheetFormatPr baseColWidth="10" defaultRowHeight="16" x14ac:dyDescent="0.2"/>
  <cols>
    <col min="1" max="1" width="11" bestFit="1" customWidth="1"/>
    <col min="2" max="2" width="12.83203125" style="4" bestFit="1" customWidth="1"/>
    <col min="3" max="3" width="18.1640625" style="4" bestFit="1" customWidth="1"/>
    <col min="4" max="4" width="12.83203125" style="4" bestFit="1" customWidth="1"/>
    <col min="6" max="7" width="11" bestFit="1" customWidth="1"/>
    <col min="8" max="8" width="12.33203125" bestFit="1" customWidth="1"/>
    <col min="9" max="9" width="11" bestFit="1" customWidth="1"/>
    <col min="11" max="12" width="11" bestFit="1" customWidth="1"/>
    <col min="13" max="13" width="12.33203125" bestFit="1" customWidth="1"/>
    <col min="14" max="14" width="11" bestFit="1" customWidth="1"/>
    <col min="16" max="17" width="11" bestFit="1" customWidth="1"/>
    <col min="18" max="18" width="12.33203125" bestFit="1" customWidth="1"/>
    <col min="19" max="19" width="11" bestFit="1" customWidth="1"/>
  </cols>
  <sheetData>
    <row r="1" spans="1:34" x14ac:dyDescent="0.2">
      <c r="A1">
        <v>0</v>
      </c>
      <c r="B1" s="13">
        <v>1</v>
      </c>
      <c r="C1" s="13">
        <v>3</v>
      </c>
      <c r="D1" s="13">
        <v>5</v>
      </c>
      <c r="F1">
        <v>6</v>
      </c>
      <c r="G1">
        <v>7</v>
      </c>
      <c r="H1">
        <v>9</v>
      </c>
      <c r="I1">
        <v>11</v>
      </c>
      <c r="K1">
        <v>12</v>
      </c>
      <c r="L1">
        <v>13</v>
      </c>
      <c r="M1">
        <v>15</v>
      </c>
      <c r="N1">
        <v>17</v>
      </c>
      <c r="P1">
        <v>18</v>
      </c>
      <c r="Q1">
        <v>19</v>
      </c>
      <c r="R1">
        <v>21</v>
      </c>
      <c r="S1">
        <v>23</v>
      </c>
    </row>
    <row r="2" spans="1:34" x14ac:dyDescent="0.2">
      <c r="A2" t="s">
        <v>0</v>
      </c>
      <c r="B2" t="s">
        <v>1</v>
      </c>
      <c r="C2" s="13"/>
      <c r="D2" s="4" t="s">
        <v>90</v>
      </c>
      <c r="U2" t="s">
        <v>0</v>
      </c>
      <c r="V2" s="4" t="s">
        <v>90</v>
      </c>
      <c r="W2" s="4" t="s">
        <v>90</v>
      </c>
      <c r="X2" s="4" t="s">
        <v>90</v>
      </c>
      <c r="Z2" t="s">
        <v>0</v>
      </c>
      <c r="AA2" t="s">
        <v>90</v>
      </c>
      <c r="AB2" t="s">
        <v>90</v>
      </c>
      <c r="AC2" t="s">
        <v>90</v>
      </c>
      <c r="AE2" t="s">
        <v>0</v>
      </c>
      <c r="AF2" t="s">
        <v>90</v>
      </c>
      <c r="AG2" t="s">
        <v>90</v>
      </c>
      <c r="AH2" t="s">
        <v>90</v>
      </c>
    </row>
    <row r="3" spans="1:34" x14ac:dyDescent="0.2">
      <c r="A3" t="s">
        <v>2</v>
      </c>
      <c r="B3" s="4">
        <v>2.7229999999999999</v>
      </c>
      <c r="C3" s="4">
        <v>0.48099999999999998</v>
      </c>
      <c r="D3" s="4">
        <v>0.40500000000000003</v>
      </c>
      <c r="F3" t="s">
        <v>2</v>
      </c>
      <c r="G3">
        <v>2.7229999999999999</v>
      </c>
      <c r="H3">
        <v>0.48099999999999998</v>
      </c>
      <c r="I3">
        <v>0.40500000000000003</v>
      </c>
      <c r="K3" t="s">
        <v>2</v>
      </c>
      <c r="L3">
        <v>2.7229999999999999</v>
      </c>
      <c r="M3">
        <v>0.48099999999999998</v>
      </c>
      <c r="N3">
        <v>0.40500000000000003</v>
      </c>
      <c r="P3" t="s">
        <v>2</v>
      </c>
      <c r="Q3">
        <v>2.7229999999999999</v>
      </c>
      <c r="R3">
        <v>0.48099999999999998</v>
      </c>
      <c r="S3">
        <v>0.40500000000000003</v>
      </c>
      <c r="U3" t="s">
        <v>2</v>
      </c>
      <c r="V3" s="4">
        <v>2.7229999999999999</v>
      </c>
      <c r="W3" s="4">
        <v>0.48099999999999998</v>
      </c>
      <c r="X3" s="4">
        <v>0.40500000000000003</v>
      </c>
      <c r="Z3" t="s">
        <v>2</v>
      </c>
      <c r="AA3">
        <v>2.7229999999999999</v>
      </c>
      <c r="AB3">
        <v>0.48099999999999998</v>
      </c>
      <c r="AC3">
        <v>0.40500000000000003</v>
      </c>
      <c r="AE3" t="s">
        <v>2</v>
      </c>
      <c r="AF3">
        <v>2.7229999999999999</v>
      </c>
      <c r="AG3">
        <v>0.48099999999999998</v>
      </c>
      <c r="AH3">
        <v>0.40500000000000003</v>
      </c>
    </row>
    <row r="4" spans="1:34" x14ac:dyDescent="0.2">
      <c r="A4" t="s">
        <v>3</v>
      </c>
      <c r="B4" s="5">
        <v>2.4059998989105198</v>
      </c>
      <c r="C4" s="5">
        <v>0.39300000667571999</v>
      </c>
      <c r="D4" s="5">
        <v>0.36199998855590798</v>
      </c>
      <c r="E4" s="5"/>
      <c r="F4" t="s">
        <v>3</v>
      </c>
      <c r="G4" s="5" t="s">
        <v>61</v>
      </c>
      <c r="H4" s="5" t="s">
        <v>62</v>
      </c>
      <c r="I4" s="5" t="s">
        <v>64</v>
      </c>
      <c r="J4" s="5"/>
      <c r="K4" t="s">
        <v>3</v>
      </c>
      <c r="L4" s="5" t="s">
        <v>61</v>
      </c>
      <c r="M4" s="5" t="s">
        <v>62</v>
      </c>
      <c r="N4" s="5" t="s">
        <v>64</v>
      </c>
      <c r="O4" s="5"/>
      <c r="P4" t="s">
        <v>3</v>
      </c>
      <c r="Q4" s="5" t="s">
        <v>65</v>
      </c>
      <c r="R4" s="5" t="s">
        <v>66</v>
      </c>
      <c r="S4" s="5" t="s">
        <v>67</v>
      </c>
      <c r="U4" t="s">
        <v>3</v>
      </c>
      <c r="V4" s="12" t="s">
        <v>61</v>
      </c>
      <c r="W4" s="12" t="s">
        <v>62</v>
      </c>
      <c r="X4" s="12" t="s">
        <v>64</v>
      </c>
      <c r="Z4" t="s">
        <v>3</v>
      </c>
      <c r="AA4" s="5" t="s">
        <v>65</v>
      </c>
      <c r="AB4" s="5" t="s">
        <v>66</v>
      </c>
      <c r="AC4" s="5" t="s">
        <v>67</v>
      </c>
      <c r="AE4" t="s">
        <v>3</v>
      </c>
      <c r="AF4" s="5" t="s">
        <v>65</v>
      </c>
      <c r="AG4" s="5" t="s">
        <v>66</v>
      </c>
      <c r="AH4" s="5" t="s">
        <v>67</v>
      </c>
    </row>
    <row r="5" spans="1:34" x14ac:dyDescent="0.2">
      <c r="A5" t="s">
        <v>4</v>
      </c>
      <c r="B5" s="5">
        <v>66.035003662109304</v>
      </c>
      <c r="C5" s="5">
        <v>10.437999725341699</v>
      </c>
      <c r="D5" s="5">
        <v>10.626000404357899</v>
      </c>
      <c r="E5" s="5"/>
      <c r="F5" t="s">
        <v>4</v>
      </c>
      <c r="G5" s="5" t="s">
        <v>68</v>
      </c>
      <c r="H5" s="5" t="s">
        <v>69</v>
      </c>
      <c r="I5" s="5" t="s">
        <v>71</v>
      </c>
      <c r="J5" s="5"/>
      <c r="K5" t="s">
        <v>4</v>
      </c>
      <c r="L5" s="5" t="s">
        <v>68</v>
      </c>
      <c r="M5" s="5" t="s">
        <v>69</v>
      </c>
      <c r="N5" s="5" t="s">
        <v>71</v>
      </c>
      <c r="O5" s="5"/>
      <c r="P5" t="s">
        <v>4</v>
      </c>
      <c r="Q5" s="5" t="s">
        <v>68</v>
      </c>
      <c r="R5" s="5" t="s">
        <v>69</v>
      </c>
      <c r="S5" s="5" t="s">
        <v>71</v>
      </c>
      <c r="U5" t="s">
        <v>4</v>
      </c>
      <c r="V5" s="12" t="s">
        <v>68</v>
      </c>
      <c r="W5" s="12" t="s">
        <v>69</v>
      </c>
      <c r="X5" s="12" t="s">
        <v>71</v>
      </c>
      <c r="Z5" t="s">
        <v>4</v>
      </c>
      <c r="AA5" s="5" t="s">
        <v>68</v>
      </c>
      <c r="AB5" s="5" t="s">
        <v>69</v>
      </c>
      <c r="AC5" s="5" t="s">
        <v>71</v>
      </c>
      <c r="AE5" t="s">
        <v>4</v>
      </c>
      <c r="AF5" s="5" t="s">
        <v>68</v>
      </c>
      <c r="AG5" s="5" t="s">
        <v>69</v>
      </c>
      <c r="AH5" s="5" t="s">
        <v>71</v>
      </c>
    </row>
    <row r="6" spans="1:34" x14ac:dyDescent="0.2">
      <c r="A6" t="s">
        <v>43</v>
      </c>
      <c r="B6" s="5">
        <v>0.93795059288696703</v>
      </c>
      <c r="C6" s="4">
        <v>0.93105115212621004</v>
      </c>
      <c r="D6" s="5">
        <v>0.93189075684597</v>
      </c>
      <c r="E6" s="5"/>
      <c r="F6" t="s">
        <v>43</v>
      </c>
      <c r="G6" s="5" t="s">
        <v>72</v>
      </c>
      <c r="H6">
        <v>0.93105115212621004</v>
      </c>
      <c r="I6" s="5" t="s">
        <v>74</v>
      </c>
      <c r="J6" s="5"/>
      <c r="K6" t="s">
        <v>43</v>
      </c>
      <c r="L6" s="5" t="s">
        <v>72</v>
      </c>
      <c r="M6">
        <v>0.93105115212621004</v>
      </c>
      <c r="N6" s="5" t="s">
        <v>74</v>
      </c>
      <c r="O6" s="5"/>
      <c r="P6" t="s">
        <v>43</v>
      </c>
      <c r="Q6" s="5" t="s">
        <v>72</v>
      </c>
      <c r="R6">
        <v>0.93105115212621004</v>
      </c>
      <c r="S6" s="5" t="s">
        <v>74</v>
      </c>
      <c r="U6" t="s">
        <v>43</v>
      </c>
      <c r="V6" s="12" t="s">
        <v>72</v>
      </c>
      <c r="W6" s="4">
        <v>0.93105115212621004</v>
      </c>
      <c r="X6" s="12" t="s">
        <v>74</v>
      </c>
      <c r="Z6" t="s">
        <v>43</v>
      </c>
      <c r="AA6" s="5" t="s">
        <v>72</v>
      </c>
      <c r="AB6">
        <v>0.93105115212621004</v>
      </c>
      <c r="AC6" s="5" t="s">
        <v>74</v>
      </c>
      <c r="AE6" t="s">
        <v>43</v>
      </c>
      <c r="AF6" s="5" t="s">
        <v>72</v>
      </c>
      <c r="AG6">
        <v>0.93105115212621004</v>
      </c>
      <c r="AH6" s="5" t="s">
        <v>74</v>
      </c>
    </row>
    <row r="7" spans="1:34" x14ac:dyDescent="0.2">
      <c r="A7" t="s">
        <v>44</v>
      </c>
      <c r="B7" s="4">
        <v>2.0089999999999999</v>
      </c>
      <c r="C7" s="4">
        <v>3.972</v>
      </c>
      <c r="D7" s="4">
        <v>5.5330000000000004</v>
      </c>
      <c r="F7" t="s">
        <v>44</v>
      </c>
      <c r="G7">
        <v>2.0110000000000001</v>
      </c>
      <c r="H7">
        <v>3.9660000000000002</v>
      </c>
      <c r="I7">
        <v>5.5540000000000003</v>
      </c>
      <c r="K7" t="s">
        <v>44</v>
      </c>
      <c r="L7">
        <v>2.0139999999999998</v>
      </c>
      <c r="M7">
        <v>3.9809999999999999</v>
      </c>
      <c r="N7">
        <v>5.5529999999999999</v>
      </c>
      <c r="P7" t="s">
        <v>44</v>
      </c>
      <c r="Q7">
        <v>2.0489999999999999</v>
      </c>
      <c r="R7">
        <v>4.0449999999999999</v>
      </c>
      <c r="S7">
        <v>5.6059999999999999</v>
      </c>
      <c r="U7" t="s">
        <v>44</v>
      </c>
      <c r="V7" s="4">
        <v>2.0099999999999998</v>
      </c>
      <c r="W7" s="4">
        <v>3.9689999999999999</v>
      </c>
      <c r="X7" s="4">
        <v>5.53</v>
      </c>
      <c r="Z7" t="s">
        <v>44</v>
      </c>
      <c r="AA7">
        <v>2.0350000000000001</v>
      </c>
      <c r="AB7">
        <v>4.0170000000000003</v>
      </c>
      <c r="AC7">
        <v>5.63</v>
      </c>
      <c r="AE7" t="s">
        <v>44</v>
      </c>
      <c r="AF7">
        <v>2.0539999999999998</v>
      </c>
      <c r="AG7">
        <v>4.01</v>
      </c>
      <c r="AH7">
        <v>5.5739999999999998</v>
      </c>
    </row>
    <row r="8" spans="1:34" x14ac:dyDescent="0.2">
      <c r="A8" t="s">
        <v>0</v>
      </c>
      <c r="B8" s="4" t="s">
        <v>45</v>
      </c>
      <c r="C8" s="4" t="s">
        <v>45</v>
      </c>
      <c r="D8" s="4" t="s">
        <v>45</v>
      </c>
      <c r="F8" t="s">
        <v>0</v>
      </c>
      <c r="G8" t="s">
        <v>45</v>
      </c>
      <c r="H8" t="s">
        <v>45</v>
      </c>
      <c r="I8" t="s">
        <v>45</v>
      </c>
      <c r="K8" t="s">
        <v>0</v>
      </c>
      <c r="L8" t="s">
        <v>45</v>
      </c>
      <c r="M8" t="s">
        <v>45</v>
      </c>
      <c r="N8" t="s">
        <v>45</v>
      </c>
      <c r="P8" t="s">
        <v>0</v>
      </c>
      <c r="Q8" t="s">
        <v>45</v>
      </c>
      <c r="R8" t="s">
        <v>45</v>
      </c>
      <c r="S8" t="s">
        <v>45</v>
      </c>
      <c r="U8" t="s">
        <v>0</v>
      </c>
      <c r="V8" s="4" t="s">
        <v>45</v>
      </c>
      <c r="W8" s="4" t="s">
        <v>45</v>
      </c>
      <c r="X8" s="4" t="s">
        <v>45</v>
      </c>
      <c r="Z8" t="s">
        <v>0</v>
      </c>
      <c r="AA8" t="s">
        <v>45</v>
      </c>
      <c r="AB8" t="s">
        <v>45</v>
      </c>
      <c r="AC8" t="s">
        <v>45</v>
      </c>
      <c r="AE8" t="s">
        <v>0</v>
      </c>
      <c r="AF8" t="s">
        <v>45</v>
      </c>
      <c r="AG8" t="s">
        <v>45</v>
      </c>
      <c r="AH8" t="s">
        <v>45</v>
      </c>
    </row>
    <row r="9" spans="1:34" x14ac:dyDescent="0.2">
      <c r="A9" t="s">
        <v>2</v>
      </c>
      <c r="B9" s="4">
        <v>1.5609999999999999</v>
      </c>
      <c r="C9" s="4">
        <v>1.639</v>
      </c>
      <c r="D9" s="4">
        <v>3.5529999999999999</v>
      </c>
      <c r="F9" t="s">
        <v>2</v>
      </c>
      <c r="G9">
        <v>1.5609999999999999</v>
      </c>
      <c r="H9">
        <v>1.639</v>
      </c>
      <c r="I9">
        <v>3.5529999999999999</v>
      </c>
      <c r="K9" t="s">
        <v>2</v>
      </c>
      <c r="L9">
        <v>1.5609999999999999</v>
      </c>
      <c r="M9">
        <v>1.639</v>
      </c>
      <c r="N9">
        <v>3.5529999999999999</v>
      </c>
      <c r="P9" t="s">
        <v>2</v>
      </c>
      <c r="Q9">
        <v>1.5609999999999999</v>
      </c>
      <c r="R9">
        <v>1.639</v>
      </c>
      <c r="S9">
        <v>3.5529999999999999</v>
      </c>
      <c r="U9" t="s">
        <v>2</v>
      </c>
      <c r="V9" s="4">
        <v>1.5609999999999999</v>
      </c>
      <c r="W9" s="4">
        <v>1.639</v>
      </c>
      <c r="X9" s="4">
        <v>3.5529999999999999</v>
      </c>
      <c r="Z9" t="s">
        <v>2</v>
      </c>
      <c r="AA9">
        <v>1.5609999999999999</v>
      </c>
      <c r="AB9">
        <v>1.639</v>
      </c>
      <c r="AC9">
        <v>3.5529999999999999</v>
      </c>
      <c r="AE9" t="s">
        <v>2</v>
      </c>
      <c r="AF9">
        <v>1.5609999999999999</v>
      </c>
      <c r="AG9">
        <v>1.639</v>
      </c>
      <c r="AH9">
        <v>3.5529999999999999</v>
      </c>
    </row>
    <row r="10" spans="1:34" x14ac:dyDescent="0.2">
      <c r="A10" t="s">
        <v>3</v>
      </c>
      <c r="B10" s="5">
        <v>1.4049999713897701</v>
      </c>
      <c r="C10" s="5">
        <v>1.4930000305175699</v>
      </c>
      <c r="D10" s="5">
        <v>3.3859999179839999</v>
      </c>
      <c r="E10" s="5"/>
      <c r="F10" t="s">
        <v>3</v>
      </c>
      <c r="G10" s="5" t="s">
        <v>75</v>
      </c>
      <c r="H10" s="5" t="s">
        <v>76</v>
      </c>
      <c r="I10" s="5" t="s">
        <v>78</v>
      </c>
      <c r="J10" s="5"/>
      <c r="K10" t="s">
        <v>3</v>
      </c>
      <c r="L10" s="5" t="s">
        <v>75</v>
      </c>
      <c r="M10" s="5" t="s">
        <v>76</v>
      </c>
      <c r="N10" s="5" t="s">
        <v>78</v>
      </c>
      <c r="O10" s="5"/>
      <c r="P10" t="s">
        <v>3</v>
      </c>
      <c r="Q10" s="5" t="s">
        <v>79</v>
      </c>
      <c r="R10" s="5" t="s">
        <v>80</v>
      </c>
      <c r="S10" s="5" t="s">
        <v>81</v>
      </c>
      <c r="U10" t="s">
        <v>3</v>
      </c>
      <c r="V10" s="12" t="s">
        <v>75</v>
      </c>
      <c r="W10" s="12" t="s">
        <v>76</v>
      </c>
      <c r="X10" s="12" t="s">
        <v>78</v>
      </c>
      <c r="Z10" t="s">
        <v>3</v>
      </c>
      <c r="AA10" s="5" t="s">
        <v>79</v>
      </c>
      <c r="AB10" s="5" t="s">
        <v>80</v>
      </c>
      <c r="AC10" s="5" t="s">
        <v>81</v>
      </c>
      <c r="AE10" t="s">
        <v>3</v>
      </c>
      <c r="AF10" s="5" t="s">
        <v>79</v>
      </c>
      <c r="AG10" s="5" t="s">
        <v>80</v>
      </c>
      <c r="AH10" s="5" t="s">
        <v>81</v>
      </c>
    </row>
    <row r="11" spans="1:34" x14ac:dyDescent="0.2">
      <c r="A11" t="s">
        <v>4</v>
      </c>
      <c r="B11" s="5">
        <v>31.148000717163001</v>
      </c>
      <c r="C11" s="5">
        <v>33.140998840332003</v>
      </c>
      <c r="D11" s="5">
        <v>70.819000244140597</v>
      </c>
      <c r="E11" s="5"/>
      <c r="F11" t="s">
        <v>4</v>
      </c>
      <c r="G11" s="5" t="s">
        <v>82</v>
      </c>
      <c r="H11" s="5" t="s">
        <v>83</v>
      </c>
      <c r="I11" s="5" t="s">
        <v>85</v>
      </c>
      <c r="J11" s="5"/>
      <c r="K11" t="s">
        <v>4</v>
      </c>
      <c r="L11" s="5" t="s">
        <v>82</v>
      </c>
      <c r="M11" s="5" t="s">
        <v>83</v>
      </c>
      <c r="N11" s="5" t="s">
        <v>85</v>
      </c>
      <c r="O11" s="5"/>
      <c r="P11" t="s">
        <v>4</v>
      </c>
      <c r="Q11" s="5" t="s">
        <v>82</v>
      </c>
      <c r="R11" s="5" t="s">
        <v>83</v>
      </c>
      <c r="S11" s="5" t="s">
        <v>85</v>
      </c>
      <c r="U11" t="s">
        <v>4</v>
      </c>
      <c r="V11" s="12" t="s">
        <v>82</v>
      </c>
      <c r="W11" s="12" t="s">
        <v>83</v>
      </c>
      <c r="X11" s="12" t="s">
        <v>85</v>
      </c>
      <c r="Z11" t="s">
        <v>4</v>
      </c>
      <c r="AA11" s="5" t="s">
        <v>82</v>
      </c>
      <c r="AB11" s="5" t="s">
        <v>83</v>
      </c>
      <c r="AC11" s="5" t="s">
        <v>85</v>
      </c>
      <c r="AE11" t="s">
        <v>4</v>
      </c>
      <c r="AF11" s="5" t="s">
        <v>82</v>
      </c>
      <c r="AG11" s="5" t="s">
        <v>83</v>
      </c>
      <c r="AH11" s="5" t="s">
        <v>85</v>
      </c>
    </row>
    <row r="12" spans="1:34" x14ac:dyDescent="0.2">
      <c r="A12" t="s">
        <v>43</v>
      </c>
      <c r="B12" s="5">
        <v>0.94736616078449098</v>
      </c>
      <c r="C12" s="5">
        <v>0.94715159124164705</v>
      </c>
      <c r="D12" s="5">
        <v>0.93419766034715102</v>
      </c>
      <c r="E12" s="5"/>
      <c r="F12" t="s">
        <v>43</v>
      </c>
      <c r="G12" s="5" t="s">
        <v>86</v>
      </c>
      <c r="H12" s="5" t="s">
        <v>87</v>
      </c>
      <c r="I12" s="5" t="s">
        <v>89</v>
      </c>
      <c r="J12" s="5"/>
      <c r="K12" t="s">
        <v>43</v>
      </c>
      <c r="L12" s="5" t="s">
        <v>86</v>
      </c>
      <c r="M12" s="5" t="s">
        <v>87</v>
      </c>
      <c r="N12" s="5" t="s">
        <v>89</v>
      </c>
      <c r="O12" s="5"/>
      <c r="P12" t="s">
        <v>43</v>
      </c>
      <c r="Q12" s="5" t="s">
        <v>86</v>
      </c>
      <c r="R12" s="5" t="s">
        <v>87</v>
      </c>
      <c r="S12" s="5" t="s">
        <v>89</v>
      </c>
      <c r="U12" t="s">
        <v>43</v>
      </c>
      <c r="V12" s="12" t="s">
        <v>86</v>
      </c>
      <c r="W12" s="12" t="s">
        <v>87</v>
      </c>
      <c r="X12" s="12" t="s">
        <v>89</v>
      </c>
      <c r="Z12" t="s">
        <v>43</v>
      </c>
      <c r="AA12" s="5" t="s">
        <v>86</v>
      </c>
      <c r="AB12" s="5" t="s">
        <v>87</v>
      </c>
      <c r="AC12" s="5" t="s">
        <v>89</v>
      </c>
      <c r="AE12" t="s">
        <v>43</v>
      </c>
      <c r="AF12" s="5" t="s">
        <v>86</v>
      </c>
      <c r="AG12" s="5" t="s">
        <v>87</v>
      </c>
      <c r="AH12" s="5" t="s">
        <v>89</v>
      </c>
    </row>
    <row r="13" spans="1:34" x14ac:dyDescent="0.2">
      <c r="A13" t="s">
        <v>44</v>
      </c>
      <c r="B13" s="4">
        <v>2.27</v>
      </c>
      <c r="C13" s="4">
        <v>3.6749999999999998</v>
      </c>
      <c r="D13" s="4">
        <v>6.1020000000000003</v>
      </c>
      <c r="F13" t="s">
        <v>44</v>
      </c>
      <c r="G13">
        <v>2.2789999999999999</v>
      </c>
      <c r="H13">
        <v>3.6829999999999998</v>
      </c>
      <c r="I13">
        <v>6.09</v>
      </c>
      <c r="K13" t="s">
        <v>44</v>
      </c>
      <c r="L13">
        <v>2.286</v>
      </c>
      <c r="M13">
        <v>3.6819999999999999</v>
      </c>
      <c r="N13">
        <v>6.0919999999999996</v>
      </c>
      <c r="P13" t="s">
        <v>44</v>
      </c>
      <c r="Q13">
        <v>2.3159999999999998</v>
      </c>
      <c r="R13">
        <v>3.7189999999999999</v>
      </c>
      <c r="S13">
        <v>6.1529999999999996</v>
      </c>
      <c r="U13" t="s">
        <v>44</v>
      </c>
      <c r="V13" s="4">
        <v>2.2709999999999999</v>
      </c>
      <c r="W13" s="4">
        <v>3.6669999999999998</v>
      </c>
      <c r="X13" s="4">
        <v>6.1029999999999998</v>
      </c>
      <c r="Z13" t="s">
        <v>44</v>
      </c>
      <c r="AA13">
        <v>2.3140000000000001</v>
      </c>
      <c r="AB13">
        <v>3.7090000000000001</v>
      </c>
      <c r="AC13">
        <v>6.1660000000000004</v>
      </c>
      <c r="AE13" t="s">
        <v>44</v>
      </c>
      <c r="AF13">
        <v>2.298</v>
      </c>
      <c r="AG13">
        <v>3.71</v>
      </c>
      <c r="AH13">
        <v>6.1219999999999999</v>
      </c>
    </row>
    <row r="14" spans="1:34" x14ac:dyDescent="0.2">
      <c r="A14" t="s">
        <v>0</v>
      </c>
      <c r="B14" s="4" t="s">
        <v>46</v>
      </c>
      <c r="C14" s="4" t="s">
        <v>46</v>
      </c>
      <c r="D14" s="4" t="s">
        <v>46</v>
      </c>
      <c r="F14" t="s">
        <v>0</v>
      </c>
      <c r="G14" t="s">
        <v>46</v>
      </c>
      <c r="H14" t="s">
        <v>46</v>
      </c>
      <c r="I14" t="s">
        <v>46</v>
      </c>
      <c r="K14" t="s">
        <v>0</v>
      </c>
      <c r="L14" t="s">
        <v>46</v>
      </c>
      <c r="M14" t="s">
        <v>46</v>
      </c>
      <c r="N14" t="s">
        <v>46</v>
      </c>
      <c r="P14" t="s">
        <v>0</v>
      </c>
      <c r="Q14" t="s">
        <v>46</v>
      </c>
      <c r="R14" t="s">
        <v>46</v>
      </c>
      <c r="S14" t="s">
        <v>46</v>
      </c>
      <c r="U14" t="s">
        <v>0</v>
      </c>
      <c r="V14" s="4" t="s">
        <v>46</v>
      </c>
      <c r="W14" s="4" t="s">
        <v>46</v>
      </c>
      <c r="X14" s="4" t="s">
        <v>46</v>
      </c>
      <c r="Z14" t="s">
        <v>0</v>
      </c>
      <c r="AA14" t="s">
        <v>46</v>
      </c>
      <c r="AB14" t="s">
        <v>46</v>
      </c>
      <c r="AC14" t="s">
        <v>46</v>
      </c>
      <c r="AE14" t="s">
        <v>0</v>
      </c>
      <c r="AF14" t="s">
        <v>46</v>
      </c>
      <c r="AG14" t="s">
        <v>46</v>
      </c>
      <c r="AH14" t="s">
        <v>46</v>
      </c>
    </row>
    <row r="15" spans="1:34" x14ac:dyDescent="0.2">
      <c r="A15" t="s">
        <v>2</v>
      </c>
      <c r="B15" s="4">
        <v>2.093</v>
      </c>
      <c r="C15" s="4">
        <v>1.151</v>
      </c>
      <c r="D15" s="4">
        <v>1.6919999999999999</v>
      </c>
      <c r="F15" t="s">
        <v>2</v>
      </c>
      <c r="G15">
        <v>2.093</v>
      </c>
      <c r="H15">
        <v>1.151</v>
      </c>
      <c r="I15">
        <v>1.6919999999999999</v>
      </c>
      <c r="K15" t="s">
        <v>2</v>
      </c>
      <c r="L15">
        <v>2.093</v>
      </c>
      <c r="M15">
        <v>1.151</v>
      </c>
      <c r="N15">
        <v>1.6919999999999999</v>
      </c>
      <c r="P15" t="s">
        <v>2</v>
      </c>
      <c r="Q15">
        <v>2.093</v>
      </c>
      <c r="R15">
        <v>1.151</v>
      </c>
      <c r="S15">
        <v>1.6919999999999999</v>
      </c>
      <c r="U15" t="s">
        <v>2</v>
      </c>
      <c r="V15" s="4">
        <v>2.093</v>
      </c>
      <c r="W15" s="4">
        <v>1.151</v>
      </c>
      <c r="X15" s="4">
        <v>1.6919999999999999</v>
      </c>
      <c r="Z15" t="s">
        <v>2</v>
      </c>
      <c r="AA15">
        <v>2.093</v>
      </c>
      <c r="AB15">
        <v>1.151</v>
      </c>
      <c r="AC15">
        <v>1.6919999999999999</v>
      </c>
      <c r="AE15" t="s">
        <v>2</v>
      </c>
      <c r="AF15">
        <v>2.093</v>
      </c>
      <c r="AG15">
        <v>1.151</v>
      </c>
      <c r="AH15">
        <v>1.6919999999999999</v>
      </c>
    </row>
    <row r="16" spans="1:34" x14ac:dyDescent="0.2">
      <c r="A16" t="s">
        <v>3</v>
      </c>
      <c r="B16" s="5">
        <v>1.7699999809265099</v>
      </c>
      <c r="C16" s="4">
        <v>0.97200000286102295</v>
      </c>
      <c r="D16" s="5">
        <v>1.63399994373321</v>
      </c>
      <c r="E16" s="5"/>
      <c r="F16" t="s">
        <v>3</v>
      </c>
      <c r="G16" s="5" t="s">
        <v>91</v>
      </c>
      <c r="H16">
        <v>0.97200000286102295</v>
      </c>
      <c r="I16" s="5" t="s">
        <v>92</v>
      </c>
      <c r="J16" s="5"/>
      <c r="K16" t="s">
        <v>3</v>
      </c>
      <c r="L16" s="5" t="s">
        <v>91</v>
      </c>
      <c r="M16">
        <v>0.97200000286102295</v>
      </c>
      <c r="N16" s="5" t="s">
        <v>92</v>
      </c>
      <c r="O16" s="5"/>
      <c r="P16" t="s">
        <v>3</v>
      </c>
      <c r="Q16" s="5" t="s">
        <v>93</v>
      </c>
      <c r="R16">
        <v>0.97200000286102295</v>
      </c>
      <c r="S16" s="5" t="s">
        <v>94</v>
      </c>
      <c r="U16" t="s">
        <v>3</v>
      </c>
      <c r="V16" s="12" t="s">
        <v>91</v>
      </c>
      <c r="W16" s="4">
        <v>0.97200000286102295</v>
      </c>
      <c r="X16" s="12" t="s">
        <v>92</v>
      </c>
      <c r="Z16" t="s">
        <v>3</v>
      </c>
      <c r="AA16" s="5" t="s">
        <v>93</v>
      </c>
      <c r="AB16">
        <v>0.97200000286102295</v>
      </c>
      <c r="AC16" s="5" t="s">
        <v>94</v>
      </c>
      <c r="AE16" t="s">
        <v>3</v>
      </c>
      <c r="AF16" s="5" t="s">
        <v>93</v>
      </c>
      <c r="AG16">
        <v>0.97200000286102295</v>
      </c>
      <c r="AH16" s="5" t="s">
        <v>94</v>
      </c>
    </row>
    <row r="17" spans="1:34" x14ac:dyDescent="0.2">
      <c r="A17" t="s">
        <v>4</v>
      </c>
      <c r="B17" s="5">
        <v>2.4089999198913499</v>
      </c>
      <c r="C17" s="5">
        <v>1.33899998664855</v>
      </c>
      <c r="D17" s="5">
        <v>2.2660000324249201</v>
      </c>
      <c r="E17" s="5"/>
      <c r="F17" t="s">
        <v>4</v>
      </c>
      <c r="G17" s="5" t="s">
        <v>95</v>
      </c>
      <c r="H17" s="5" t="s">
        <v>96</v>
      </c>
      <c r="I17" s="5" t="s">
        <v>97</v>
      </c>
      <c r="J17" s="5"/>
      <c r="K17" t="s">
        <v>4</v>
      </c>
      <c r="L17" s="5" t="s">
        <v>95</v>
      </c>
      <c r="M17" s="5" t="s">
        <v>96</v>
      </c>
      <c r="N17" s="5" t="s">
        <v>97</v>
      </c>
      <c r="O17" s="5"/>
      <c r="P17" t="s">
        <v>4</v>
      </c>
      <c r="Q17" s="5" t="s">
        <v>95</v>
      </c>
      <c r="R17" s="5" t="s">
        <v>96</v>
      </c>
      <c r="S17" s="5" t="s">
        <v>97</v>
      </c>
      <c r="U17" t="s">
        <v>4</v>
      </c>
      <c r="V17" s="12" t="s">
        <v>95</v>
      </c>
      <c r="W17" s="12" t="s">
        <v>96</v>
      </c>
      <c r="X17" s="12" t="s">
        <v>97</v>
      </c>
      <c r="Z17" t="s">
        <v>4</v>
      </c>
      <c r="AA17" s="5" t="s">
        <v>95</v>
      </c>
      <c r="AB17" s="5" t="s">
        <v>96</v>
      </c>
      <c r="AC17" s="5" t="s">
        <v>97</v>
      </c>
      <c r="AE17" t="s">
        <v>4</v>
      </c>
      <c r="AF17" s="5" t="s">
        <v>95</v>
      </c>
      <c r="AG17" s="5" t="s">
        <v>96</v>
      </c>
      <c r="AH17" s="5" t="s">
        <v>97</v>
      </c>
    </row>
    <row r="18" spans="1:34" x14ac:dyDescent="0.2">
      <c r="A18" t="s">
        <v>43</v>
      </c>
      <c r="B18" s="4">
        <v>0.95066821468907803</v>
      </c>
      <c r="C18" s="5">
        <v>0.94966175179194101</v>
      </c>
      <c r="D18" s="5">
        <v>0.94951764002877104</v>
      </c>
      <c r="E18" s="5"/>
      <c r="F18" t="s">
        <v>43</v>
      </c>
      <c r="G18">
        <v>0.95066821468907803</v>
      </c>
      <c r="H18" s="5" t="s">
        <v>98</v>
      </c>
      <c r="I18" s="5" t="s">
        <v>99</v>
      </c>
      <c r="J18" s="5"/>
      <c r="K18" t="s">
        <v>43</v>
      </c>
      <c r="L18">
        <v>0.95066821468907803</v>
      </c>
      <c r="M18" s="5" t="s">
        <v>98</v>
      </c>
      <c r="N18" s="5" t="s">
        <v>99</v>
      </c>
      <c r="O18" s="5"/>
      <c r="P18" t="s">
        <v>43</v>
      </c>
      <c r="Q18">
        <v>0.95066821468907803</v>
      </c>
      <c r="R18" s="5" t="s">
        <v>98</v>
      </c>
      <c r="S18" s="5" t="s">
        <v>99</v>
      </c>
      <c r="U18" t="s">
        <v>43</v>
      </c>
      <c r="V18" s="4">
        <v>0.95066821468907803</v>
      </c>
      <c r="W18" s="12" t="s">
        <v>98</v>
      </c>
      <c r="X18" s="12" t="s">
        <v>99</v>
      </c>
      <c r="Z18" t="s">
        <v>43</v>
      </c>
      <c r="AA18">
        <v>0.95066821468907803</v>
      </c>
      <c r="AB18" s="5" t="s">
        <v>98</v>
      </c>
      <c r="AC18" s="5" t="s">
        <v>99</v>
      </c>
      <c r="AE18" t="s">
        <v>43</v>
      </c>
      <c r="AF18">
        <v>0.95066821468907803</v>
      </c>
      <c r="AG18" s="5" t="s">
        <v>98</v>
      </c>
      <c r="AH18" s="5" t="s">
        <v>99</v>
      </c>
    </row>
    <row r="19" spans="1:34" x14ac:dyDescent="0.2">
      <c r="A19" t="s">
        <v>44</v>
      </c>
      <c r="B19" s="4">
        <v>1.881</v>
      </c>
      <c r="C19" s="4">
        <v>3.6309999999999998</v>
      </c>
      <c r="D19" s="4">
        <v>1.5860000000000001</v>
      </c>
      <c r="F19" t="s">
        <v>44</v>
      </c>
      <c r="G19">
        <v>1.879</v>
      </c>
      <c r="H19">
        <v>3.633</v>
      </c>
      <c r="I19">
        <v>1.583</v>
      </c>
      <c r="K19" t="s">
        <v>44</v>
      </c>
      <c r="L19">
        <v>1.885</v>
      </c>
      <c r="M19">
        <v>3.63</v>
      </c>
      <c r="N19">
        <v>1.589</v>
      </c>
      <c r="P19" t="s">
        <v>44</v>
      </c>
      <c r="Q19">
        <v>1.923</v>
      </c>
      <c r="R19">
        <v>3.669</v>
      </c>
      <c r="S19">
        <v>1.6</v>
      </c>
      <c r="U19" t="s">
        <v>44</v>
      </c>
      <c r="V19" s="4">
        <v>1.89</v>
      </c>
      <c r="W19" s="4">
        <v>3.625</v>
      </c>
      <c r="X19" s="4">
        <v>1.581</v>
      </c>
      <c r="Z19" t="s">
        <v>44</v>
      </c>
      <c r="AA19">
        <v>1.9119999999999999</v>
      </c>
      <c r="AB19">
        <v>3.6419999999999999</v>
      </c>
      <c r="AC19">
        <v>1.6020000000000001</v>
      </c>
      <c r="AE19" t="s">
        <v>44</v>
      </c>
      <c r="AF19">
        <v>1.901</v>
      </c>
      <c r="AG19">
        <v>3.6440000000000001</v>
      </c>
      <c r="AH19">
        <v>1.595</v>
      </c>
    </row>
    <row r="20" spans="1:34" x14ac:dyDescent="0.2">
      <c r="A20" t="s">
        <v>0</v>
      </c>
      <c r="B20" s="4" t="s">
        <v>47</v>
      </c>
      <c r="C20" s="4" t="s">
        <v>47</v>
      </c>
      <c r="D20" s="4" t="s">
        <v>47</v>
      </c>
      <c r="F20" t="s">
        <v>0</v>
      </c>
      <c r="G20" t="s">
        <v>47</v>
      </c>
      <c r="H20" t="s">
        <v>47</v>
      </c>
      <c r="I20" t="s">
        <v>47</v>
      </c>
      <c r="K20" t="s">
        <v>0</v>
      </c>
      <c r="L20" t="s">
        <v>47</v>
      </c>
      <c r="M20" t="s">
        <v>47</v>
      </c>
      <c r="N20" t="s">
        <v>47</v>
      </c>
      <c r="P20" t="s">
        <v>0</v>
      </c>
      <c r="Q20" t="s">
        <v>47</v>
      </c>
      <c r="R20" t="s">
        <v>47</v>
      </c>
      <c r="S20" t="s">
        <v>47</v>
      </c>
      <c r="U20" t="s">
        <v>0</v>
      </c>
      <c r="V20" s="4" t="s">
        <v>47</v>
      </c>
      <c r="W20" s="4" t="s">
        <v>47</v>
      </c>
      <c r="X20" s="4" t="s">
        <v>47</v>
      </c>
      <c r="Z20" t="s">
        <v>0</v>
      </c>
      <c r="AA20" t="s">
        <v>47</v>
      </c>
      <c r="AB20" t="s">
        <v>47</v>
      </c>
      <c r="AC20" t="s">
        <v>47</v>
      </c>
      <c r="AE20" t="s">
        <v>0</v>
      </c>
      <c r="AF20" t="s">
        <v>47</v>
      </c>
      <c r="AG20" t="s">
        <v>47</v>
      </c>
      <c r="AH20" t="s">
        <v>47</v>
      </c>
    </row>
    <row r="21" spans="1:34" x14ac:dyDescent="0.2">
      <c r="A21" t="s">
        <v>2</v>
      </c>
      <c r="B21" s="4">
        <v>1.0269999999999999</v>
      </c>
      <c r="C21" s="4">
        <v>1.7270000000000001</v>
      </c>
      <c r="D21" s="4">
        <v>4.33</v>
      </c>
      <c r="F21" t="s">
        <v>2</v>
      </c>
      <c r="G21">
        <v>1.0269999999999999</v>
      </c>
      <c r="H21">
        <v>1.7270000000000001</v>
      </c>
      <c r="I21">
        <v>4.33</v>
      </c>
      <c r="K21" t="s">
        <v>2</v>
      </c>
      <c r="L21">
        <v>1.0269999999999999</v>
      </c>
      <c r="M21">
        <v>1.7270000000000001</v>
      </c>
      <c r="N21">
        <v>4.33</v>
      </c>
      <c r="P21" t="s">
        <v>2</v>
      </c>
      <c r="Q21">
        <v>1.0269999999999999</v>
      </c>
      <c r="R21">
        <v>1.7270000000000001</v>
      </c>
      <c r="S21">
        <v>4.33</v>
      </c>
      <c r="U21" t="s">
        <v>2</v>
      </c>
      <c r="V21" s="4">
        <v>1.0269999999999999</v>
      </c>
      <c r="W21" s="4">
        <v>1.7270000000000001</v>
      </c>
      <c r="X21" s="4">
        <v>4.33</v>
      </c>
      <c r="Z21" t="s">
        <v>2</v>
      </c>
      <c r="AA21">
        <v>1.0269999999999999</v>
      </c>
      <c r="AB21">
        <v>1.7270000000000001</v>
      </c>
      <c r="AC21">
        <v>4.33</v>
      </c>
      <c r="AE21" t="s">
        <v>2</v>
      </c>
      <c r="AF21">
        <v>1.0269999999999999</v>
      </c>
      <c r="AG21">
        <v>1.7270000000000001</v>
      </c>
      <c r="AH21">
        <v>4.33</v>
      </c>
    </row>
    <row r="22" spans="1:34" x14ac:dyDescent="0.2">
      <c r="A22" t="s">
        <v>3</v>
      </c>
      <c r="B22" s="5">
        <v>0.85699999332427901</v>
      </c>
      <c r="C22" s="5">
        <v>1.5740000009536701</v>
      </c>
      <c r="D22" s="5">
        <v>4.0370001792907697</v>
      </c>
      <c r="E22" s="5"/>
      <c r="F22" t="s">
        <v>3</v>
      </c>
      <c r="G22" s="5" t="s">
        <v>100</v>
      </c>
      <c r="H22" s="5" t="s">
        <v>101</v>
      </c>
      <c r="I22" s="5" t="s">
        <v>102</v>
      </c>
      <c r="J22" s="5"/>
      <c r="K22" t="s">
        <v>3</v>
      </c>
      <c r="L22" s="5" t="s">
        <v>100</v>
      </c>
      <c r="M22" s="5" t="s">
        <v>101</v>
      </c>
      <c r="N22" s="5" t="s">
        <v>102</v>
      </c>
      <c r="O22" s="5"/>
      <c r="P22" t="s">
        <v>3</v>
      </c>
      <c r="Q22" s="5" t="s">
        <v>103</v>
      </c>
      <c r="R22" s="5" t="s">
        <v>104</v>
      </c>
      <c r="S22" s="5" t="s">
        <v>105</v>
      </c>
      <c r="U22" t="s">
        <v>3</v>
      </c>
      <c r="V22" s="12" t="s">
        <v>100</v>
      </c>
      <c r="W22" s="12" t="s">
        <v>101</v>
      </c>
      <c r="X22" s="12" t="s">
        <v>102</v>
      </c>
      <c r="Z22" t="s">
        <v>3</v>
      </c>
      <c r="AA22" s="5" t="s">
        <v>103</v>
      </c>
      <c r="AB22" s="5" t="s">
        <v>104</v>
      </c>
      <c r="AC22" s="5" t="s">
        <v>105</v>
      </c>
      <c r="AE22" t="s">
        <v>3</v>
      </c>
      <c r="AF22" s="5" t="s">
        <v>103</v>
      </c>
      <c r="AG22" s="5" t="s">
        <v>104</v>
      </c>
      <c r="AH22" s="5" t="s">
        <v>105</v>
      </c>
    </row>
    <row r="23" spans="1:34" x14ac:dyDescent="0.2">
      <c r="A23" t="s">
        <v>4</v>
      </c>
      <c r="B23" s="5">
        <v>1.81200003623962</v>
      </c>
      <c r="C23" s="5">
        <v>3.2660000324249201</v>
      </c>
      <c r="D23" s="5">
        <v>8.2919998168945295</v>
      </c>
      <c r="E23" s="5"/>
      <c r="F23" t="s">
        <v>4</v>
      </c>
      <c r="G23" s="5" t="s">
        <v>106</v>
      </c>
      <c r="H23" s="5" t="s">
        <v>107</v>
      </c>
      <c r="I23" s="5" t="s">
        <v>108</v>
      </c>
      <c r="J23" s="5"/>
      <c r="K23" t="s">
        <v>4</v>
      </c>
      <c r="L23" s="5" t="s">
        <v>106</v>
      </c>
      <c r="M23" s="5" t="s">
        <v>107</v>
      </c>
      <c r="N23" s="5" t="s">
        <v>108</v>
      </c>
      <c r="O23" s="5"/>
      <c r="P23" t="s">
        <v>4</v>
      </c>
      <c r="Q23" s="5" t="s">
        <v>106</v>
      </c>
      <c r="R23" s="5" t="s">
        <v>107</v>
      </c>
      <c r="S23" s="5" t="s">
        <v>108</v>
      </c>
      <c r="U23" t="s">
        <v>4</v>
      </c>
      <c r="V23" s="12" t="s">
        <v>106</v>
      </c>
      <c r="W23" s="12" t="s">
        <v>107</v>
      </c>
      <c r="X23" s="12" t="s">
        <v>108</v>
      </c>
      <c r="Z23" t="s">
        <v>4</v>
      </c>
      <c r="AA23" s="5" t="s">
        <v>106</v>
      </c>
      <c r="AB23" s="5" t="s">
        <v>107</v>
      </c>
      <c r="AC23" s="5" t="s">
        <v>108</v>
      </c>
      <c r="AE23" t="s">
        <v>4</v>
      </c>
      <c r="AF23" s="5" t="s">
        <v>106</v>
      </c>
      <c r="AG23" s="5" t="s">
        <v>107</v>
      </c>
      <c r="AH23" s="5" t="s">
        <v>108</v>
      </c>
    </row>
    <row r="24" spans="1:34" x14ac:dyDescent="0.2">
      <c r="A24" t="s">
        <v>43</v>
      </c>
      <c r="B24" s="4">
        <v>0.954341358743095</v>
      </c>
      <c r="C24" s="5">
        <v>0.92036571521045596</v>
      </c>
      <c r="D24" s="5">
        <v>0.94487977585617999</v>
      </c>
      <c r="E24" s="5"/>
      <c r="F24" t="s">
        <v>43</v>
      </c>
      <c r="G24">
        <v>0.954341358743095</v>
      </c>
      <c r="H24" s="5" t="s">
        <v>109</v>
      </c>
      <c r="I24" s="5" t="s">
        <v>110</v>
      </c>
      <c r="J24" s="5"/>
      <c r="K24" t="s">
        <v>43</v>
      </c>
      <c r="L24">
        <v>0.954341358743095</v>
      </c>
      <c r="M24" s="5" t="s">
        <v>109</v>
      </c>
      <c r="N24" s="5" t="s">
        <v>110</v>
      </c>
      <c r="O24" s="5"/>
      <c r="P24" t="s">
        <v>43</v>
      </c>
      <c r="Q24">
        <v>0.954341358743095</v>
      </c>
      <c r="R24" s="5" t="s">
        <v>109</v>
      </c>
      <c r="S24" s="5" t="s">
        <v>110</v>
      </c>
      <c r="U24" t="s">
        <v>43</v>
      </c>
      <c r="V24" s="4">
        <v>0.954341358743095</v>
      </c>
      <c r="W24" s="12" t="s">
        <v>109</v>
      </c>
      <c r="X24" s="12" t="s">
        <v>110</v>
      </c>
      <c r="Z24" t="s">
        <v>43</v>
      </c>
      <c r="AA24">
        <v>0.954341358743095</v>
      </c>
      <c r="AB24" s="5" t="s">
        <v>109</v>
      </c>
      <c r="AC24" s="5" t="s">
        <v>110</v>
      </c>
      <c r="AE24" t="s">
        <v>43</v>
      </c>
      <c r="AF24">
        <v>0.954341358743095</v>
      </c>
      <c r="AG24" s="5" t="s">
        <v>109</v>
      </c>
      <c r="AH24" s="5" t="s">
        <v>110</v>
      </c>
    </row>
    <row r="25" spans="1:34" x14ac:dyDescent="0.2">
      <c r="A25" t="s">
        <v>44</v>
      </c>
      <c r="B25" s="4">
        <v>2.0299999999999998</v>
      </c>
      <c r="C25" s="4">
        <v>3.73</v>
      </c>
      <c r="D25" s="4">
        <v>5.194</v>
      </c>
      <c r="F25" t="s">
        <v>44</v>
      </c>
      <c r="G25">
        <v>2.032</v>
      </c>
      <c r="H25">
        <v>3.7320000000000002</v>
      </c>
      <c r="I25">
        <v>5.2210000000000001</v>
      </c>
      <c r="K25" t="s">
        <v>44</v>
      </c>
      <c r="L25">
        <v>2.036</v>
      </c>
      <c r="M25">
        <v>3.746</v>
      </c>
      <c r="N25">
        <v>5.2050000000000001</v>
      </c>
      <c r="P25" t="s">
        <v>44</v>
      </c>
      <c r="Q25">
        <v>2.069</v>
      </c>
      <c r="R25">
        <v>3.7789999999999999</v>
      </c>
      <c r="S25">
        <v>5.2510000000000003</v>
      </c>
      <c r="U25" t="s">
        <v>44</v>
      </c>
      <c r="V25" s="4">
        <v>2.044</v>
      </c>
      <c r="W25" s="4">
        <v>3.7250000000000001</v>
      </c>
      <c r="X25" s="4">
        <v>5.2110000000000003</v>
      </c>
      <c r="Z25" t="s">
        <v>44</v>
      </c>
      <c r="AA25">
        <v>2.0569999999999999</v>
      </c>
      <c r="AB25">
        <v>3.7770000000000001</v>
      </c>
      <c r="AC25">
        <v>5.2450000000000001</v>
      </c>
      <c r="AE25" t="s">
        <v>44</v>
      </c>
      <c r="AF25">
        <v>2.069</v>
      </c>
      <c r="AG25">
        <v>3.7679999999999998</v>
      </c>
      <c r="AH25">
        <v>5.2530000000000001</v>
      </c>
    </row>
    <row r="26" spans="1:34" x14ac:dyDescent="0.2">
      <c r="A26" t="s">
        <v>0</v>
      </c>
      <c r="B26" s="4" t="s">
        <v>48</v>
      </c>
      <c r="C26" s="4" t="s">
        <v>48</v>
      </c>
      <c r="D26" s="4" t="s">
        <v>48</v>
      </c>
      <c r="F26" t="s">
        <v>0</v>
      </c>
      <c r="G26" t="s">
        <v>48</v>
      </c>
      <c r="H26" t="s">
        <v>48</v>
      </c>
      <c r="I26" t="s">
        <v>48</v>
      </c>
      <c r="K26" t="s">
        <v>0</v>
      </c>
      <c r="L26" t="s">
        <v>48</v>
      </c>
      <c r="M26" t="s">
        <v>48</v>
      </c>
      <c r="N26" t="s">
        <v>48</v>
      </c>
      <c r="P26" t="s">
        <v>0</v>
      </c>
      <c r="Q26" t="s">
        <v>48</v>
      </c>
      <c r="R26" t="s">
        <v>48</v>
      </c>
      <c r="S26" t="s">
        <v>48</v>
      </c>
      <c r="U26" t="s">
        <v>0</v>
      </c>
      <c r="V26" s="4" t="s">
        <v>48</v>
      </c>
      <c r="W26" s="4" t="s">
        <v>48</v>
      </c>
      <c r="X26" s="4" t="s">
        <v>48</v>
      </c>
      <c r="Z26" t="s">
        <v>0</v>
      </c>
      <c r="AA26" t="s">
        <v>48</v>
      </c>
      <c r="AB26" t="s">
        <v>48</v>
      </c>
      <c r="AC26" t="s">
        <v>48</v>
      </c>
      <c r="AE26" t="s">
        <v>0</v>
      </c>
      <c r="AF26" t="s">
        <v>48</v>
      </c>
      <c r="AG26" t="s">
        <v>48</v>
      </c>
      <c r="AH26" t="s">
        <v>48</v>
      </c>
    </row>
    <row r="27" spans="1:34" x14ac:dyDescent="0.2">
      <c r="A27" t="s">
        <v>2</v>
      </c>
      <c r="B27" s="4">
        <v>11693.397000000001</v>
      </c>
      <c r="C27" s="4">
        <v>19170.825000000001</v>
      </c>
      <c r="D27" s="4">
        <v>24447.352999999999</v>
      </c>
      <c r="F27" t="s">
        <v>2</v>
      </c>
      <c r="G27">
        <v>11693.397000000001</v>
      </c>
      <c r="H27">
        <v>19170.825000000001</v>
      </c>
      <c r="I27">
        <v>24447.352999999999</v>
      </c>
      <c r="K27" t="s">
        <v>2</v>
      </c>
      <c r="L27">
        <v>11693.397000000001</v>
      </c>
      <c r="M27">
        <v>19170.825000000001</v>
      </c>
      <c r="N27">
        <v>24447.352999999999</v>
      </c>
      <c r="P27" t="s">
        <v>2</v>
      </c>
      <c r="Q27">
        <v>11693.397000000001</v>
      </c>
      <c r="R27">
        <v>19170.825000000001</v>
      </c>
      <c r="S27">
        <v>24447.352999999999</v>
      </c>
      <c r="U27" t="s">
        <v>2</v>
      </c>
      <c r="V27" s="4">
        <v>11693.397000000001</v>
      </c>
      <c r="W27" s="4">
        <v>19170.825000000001</v>
      </c>
      <c r="X27" s="4">
        <v>24447.352999999999</v>
      </c>
      <c r="Z27" t="s">
        <v>2</v>
      </c>
      <c r="AA27">
        <v>11693.397000000001</v>
      </c>
      <c r="AB27">
        <v>19170.825000000001</v>
      </c>
      <c r="AC27">
        <v>24447.352999999999</v>
      </c>
      <c r="AE27" t="s">
        <v>2</v>
      </c>
      <c r="AF27">
        <v>11693.397000000001</v>
      </c>
      <c r="AG27">
        <v>19170.825000000001</v>
      </c>
      <c r="AH27">
        <v>24447.352999999999</v>
      </c>
    </row>
    <row r="28" spans="1:34" x14ac:dyDescent="0.2">
      <c r="A28" t="s">
        <v>3</v>
      </c>
      <c r="B28" s="4">
        <v>10105.1826171875</v>
      </c>
      <c r="C28" s="4">
        <v>17608.802734375</v>
      </c>
      <c r="D28" s="4">
        <v>23004.1015625</v>
      </c>
      <c r="E28" s="5"/>
      <c r="F28" t="s">
        <v>3</v>
      </c>
      <c r="G28">
        <v>10105.1826171875</v>
      </c>
      <c r="H28">
        <v>17608.802734375</v>
      </c>
      <c r="I28">
        <v>23004.1015625</v>
      </c>
      <c r="K28" t="s">
        <v>3</v>
      </c>
      <c r="L28">
        <v>10105.1826171875</v>
      </c>
      <c r="M28">
        <v>17608.802734375</v>
      </c>
      <c r="N28">
        <v>23004.1015625</v>
      </c>
      <c r="P28" t="s">
        <v>3</v>
      </c>
      <c r="Q28">
        <v>10105.1826171875</v>
      </c>
      <c r="R28">
        <v>17608.802734375</v>
      </c>
      <c r="S28">
        <v>23004.1015625</v>
      </c>
      <c r="U28" t="s">
        <v>3</v>
      </c>
      <c r="V28" s="4">
        <v>10105.1826171875</v>
      </c>
      <c r="W28" s="4">
        <v>17608.802734375</v>
      </c>
      <c r="X28" s="4">
        <v>23004.1015625</v>
      </c>
      <c r="Z28" t="s">
        <v>3</v>
      </c>
      <c r="AA28">
        <v>10105.1826171875</v>
      </c>
      <c r="AB28">
        <v>17608.802734375</v>
      </c>
      <c r="AC28">
        <v>23004.1015625</v>
      </c>
      <c r="AE28" t="s">
        <v>3</v>
      </c>
      <c r="AF28">
        <v>10105.1826171875</v>
      </c>
      <c r="AG28">
        <v>17608.802734375</v>
      </c>
      <c r="AH28">
        <v>23004.1015625</v>
      </c>
    </row>
    <row r="29" spans="1:34" x14ac:dyDescent="0.2">
      <c r="A29" t="s">
        <v>4</v>
      </c>
      <c r="B29" s="4">
        <v>4928170.5</v>
      </c>
      <c r="C29" s="4">
        <v>100954406912</v>
      </c>
      <c r="D29" s="4">
        <v>7470647</v>
      </c>
      <c r="E29" s="5"/>
      <c r="F29" t="s">
        <v>4</v>
      </c>
      <c r="G29">
        <v>4928170.5</v>
      </c>
      <c r="H29">
        <v>100954406912</v>
      </c>
      <c r="I29">
        <v>7470647</v>
      </c>
      <c r="K29" t="s">
        <v>4</v>
      </c>
      <c r="L29">
        <v>4928170.5</v>
      </c>
      <c r="M29">
        <v>100954406912</v>
      </c>
      <c r="N29">
        <v>7470647</v>
      </c>
      <c r="P29" t="s">
        <v>4</v>
      </c>
      <c r="Q29">
        <v>4928170.5</v>
      </c>
      <c r="R29">
        <v>100954406912</v>
      </c>
      <c r="S29">
        <v>7470647</v>
      </c>
      <c r="U29" t="s">
        <v>4</v>
      </c>
      <c r="V29" s="4">
        <v>4928170.5</v>
      </c>
      <c r="W29" s="4">
        <v>100954406912</v>
      </c>
      <c r="X29" s="4">
        <v>7470647</v>
      </c>
      <c r="Z29" t="s">
        <v>4</v>
      </c>
      <c r="AA29">
        <v>4928170.5</v>
      </c>
      <c r="AB29">
        <v>100954406912</v>
      </c>
      <c r="AC29">
        <v>7470647</v>
      </c>
      <c r="AE29" t="s">
        <v>4</v>
      </c>
      <c r="AF29">
        <v>4928170.5</v>
      </c>
      <c r="AG29">
        <v>100954406912</v>
      </c>
      <c r="AH29">
        <v>7470647</v>
      </c>
    </row>
    <row r="30" spans="1:34" x14ac:dyDescent="0.2">
      <c r="A30" t="s">
        <v>43</v>
      </c>
      <c r="B30" s="5">
        <v>0.94188007631036597</v>
      </c>
      <c r="C30" s="5">
        <v>0.948772378643851</v>
      </c>
      <c r="D30" s="4">
        <v>0.95084756956479399</v>
      </c>
      <c r="E30" s="5"/>
      <c r="F30" t="s">
        <v>43</v>
      </c>
      <c r="G30" s="5" t="s">
        <v>111</v>
      </c>
      <c r="H30" s="5" t="s">
        <v>112</v>
      </c>
      <c r="I30">
        <v>0.95084756956479399</v>
      </c>
      <c r="K30" t="s">
        <v>43</v>
      </c>
      <c r="L30" s="5" t="s">
        <v>111</v>
      </c>
      <c r="M30" s="5" t="s">
        <v>112</v>
      </c>
      <c r="N30">
        <v>0.95084756956479399</v>
      </c>
      <c r="P30" t="s">
        <v>43</v>
      </c>
      <c r="Q30" s="5" t="s">
        <v>111</v>
      </c>
      <c r="R30" s="5" t="s">
        <v>112</v>
      </c>
      <c r="S30">
        <v>0.95084756956479399</v>
      </c>
      <c r="U30" t="s">
        <v>43</v>
      </c>
      <c r="V30" s="12" t="s">
        <v>111</v>
      </c>
      <c r="W30" s="12" t="s">
        <v>112</v>
      </c>
      <c r="X30" s="4">
        <v>0.95084756956479399</v>
      </c>
      <c r="Z30" t="s">
        <v>43</v>
      </c>
      <c r="AA30" s="5" t="s">
        <v>111</v>
      </c>
      <c r="AB30" s="5" t="s">
        <v>112</v>
      </c>
      <c r="AC30">
        <v>0.95084756956479399</v>
      </c>
      <c r="AE30" t="s">
        <v>43</v>
      </c>
      <c r="AF30" s="5" t="s">
        <v>111</v>
      </c>
      <c r="AG30" s="5" t="s">
        <v>112</v>
      </c>
      <c r="AH30">
        <v>0.95084756956479399</v>
      </c>
    </row>
    <row r="31" spans="1:34" x14ac:dyDescent="0.2">
      <c r="A31" t="s">
        <v>44</v>
      </c>
      <c r="B31" s="4">
        <v>1.889</v>
      </c>
      <c r="C31" s="4">
        <v>5.0819999999999999</v>
      </c>
      <c r="D31" s="4">
        <v>8.2859999999999996</v>
      </c>
      <c r="F31" t="s">
        <v>44</v>
      </c>
      <c r="G31">
        <v>1.8879999999999999</v>
      </c>
      <c r="H31">
        <v>5.1020000000000003</v>
      </c>
      <c r="I31">
        <v>8.3209999999999997</v>
      </c>
      <c r="K31" t="s">
        <v>44</v>
      </c>
      <c r="L31">
        <v>1.8759999999999999</v>
      </c>
      <c r="M31">
        <v>5.1040000000000001</v>
      </c>
      <c r="N31">
        <v>8.31</v>
      </c>
      <c r="P31" t="s">
        <v>44</v>
      </c>
      <c r="Q31">
        <v>1.9159999999999999</v>
      </c>
      <c r="R31">
        <v>5.1660000000000004</v>
      </c>
      <c r="S31">
        <v>8.3710000000000004</v>
      </c>
      <c r="U31" t="s">
        <v>44</v>
      </c>
      <c r="V31" s="4">
        <v>1.885</v>
      </c>
      <c r="W31" s="4">
        <v>5.09</v>
      </c>
      <c r="X31" s="4">
        <v>8.2970000000000006</v>
      </c>
      <c r="Z31" t="s">
        <v>44</v>
      </c>
      <c r="AA31">
        <v>1.909</v>
      </c>
      <c r="AB31">
        <v>5.1390000000000002</v>
      </c>
      <c r="AC31">
        <v>8.4190000000000005</v>
      </c>
      <c r="AE31" t="s">
        <v>44</v>
      </c>
      <c r="AF31">
        <v>1.921</v>
      </c>
      <c r="AG31">
        <v>5.1369999999999996</v>
      </c>
      <c r="AH31">
        <v>8.3350000000000009</v>
      </c>
    </row>
    <row r="32" spans="1:34" x14ac:dyDescent="0.2">
      <c r="A32" t="s">
        <v>0</v>
      </c>
      <c r="B32" s="4" t="s">
        <v>49</v>
      </c>
      <c r="C32" s="4" t="s">
        <v>49</v>
      </c>
      <c r="D32" s="4" t="s">
        <v>49</v>
      </c>
      <c r="F32" t="s">
        <v>0</v>
      </c>
      <c r="G32" t="s">
        <v>49</v>
      </c>
      <c r="H32" t="s">
        <v>49</v>
      </c>
      <c r="I32" t="s">
        <v>49</v>
      </c>
      <c r="K32" t="s">
        <v>0</v>
      </c>
      <c r="L32" t="s">
        <v>49</v>
      </c>
      <c r="M32" t="s">
        <v>49</v>
      </c>
      <c r="N32" t="s">
        <v>49</v>
      </c>
      <c r="P32" t="s">
        <v>0</v>
      </c>
      <c r="Q32" t="s">
        <v>49</v>
      </c>
      <c r="R32" t="s">
        <v>49</v>
      </c>
      <c r="S32" t="s">
        <v>49</v>
      </c>
      <c r="U32" t="s">
        <v>0</v>
      </c>
      <c r="V32" s="4" t="s">
        <v>49</v>
      </c>
      <c r="W32" s="4" t="s">
        <v>49</v>
      </c>
      <c r="X32" s="4" t="s">
        <v>49</v>
      </c>
      <c r="Z32" t="s">
        <v>0</v>
      </c>
      <c r="AA32" t="s">
        <v>49</v>
      </c>
      <c r="AB32" t="s">
        <v>49</v>
      </c>
      <c r="AC32" t="s">
        <v>49</v>
      </c>
      <c r="AE32" t="s">
        <v>0</v>
      </c>
      <c r="AF32" t="s">
        <v>49</v>
      </c>
      <c r="AG32" t="s">
        <v>49</v>
      </c>
      <c r="AH32" t="s">
        <v>49</v>
      </c>
    </row>
    <row r="33" spans="1:34" x14ac:dyDescent="0.2">
      <c r="A33" t="s">
        <v>2</v>
      </c>
      <c r="B33" s="4">
        <v>224.32400000000001</v>
      </c>
      <c r="C33" s="4">
        <v>382.85300000000001</v>
      </c>
      <c r="D33" s="4">
        <v>642.505</v>
      </c>
      <c r="F33" t="s">
        <v>2</v>
      </c>
      <c r="G33">
        <v>224.32400000000001</v>
      </c>
      <c r="H33">
        <v>382.85300000000001</v>
      </c>
      <c r="I33">
        <v>642.505</v>
      </c>
      <c r="K33" t="s">
        <v>2</v>
      </c>
      <c r="L33">
        <v>224.32400000000001</v>
      </c>
      <c r="M33">
        <v>382.85300000000001</v>
      </c>
      <c r="N33">
        <v>642.505</v>
      </c>
      <c r="P33" t="s">
        <v>2</v>
      </c>
      <c r="Q33">
        <v>224.32400000000001</v>
      </c>
      <c r="R33">
        <v>382.85300000000001</v>
      </c>
      <c r="S33">
        <v>642.505</v>
      </c>
      <c r="U33" t="s">
        <v>2</v>
      </c>
      <c r="V33" s="4">
        <v>224.32400000000001</v>
      </c>
      <c r="W33" s="4">
        <v>382.85300000000001</v>
      </c>
      <c r="X33" s="4">
        <v>642.505</v>
      </c>
      <c r="Z33" t="s">
        <v>2</v>
      </c>
      <c r="AA33">
        <v>224.32400000000001</v>
      </c>
      <c r="AB33">
        <v>382.85300000000001</v>
      </c>
      <c r="AC33">
        <v>642.505</v>
      </c>
      <c r="AE33" t="s">
        <v>2</v>
      </c>
      <c r="AF33">
        <v>224.32400000000001</v>
      </c>
      <c r="AG33">
        <v>382.85300000000001</v>
      </c>
      <c r="AH33">
        <v>642.505</v>
      </c>
    </row>
    <row r="34" spans="1:34" x14ac:dyDescent="0.2">
      <c r="A34" t="s">
        <v>3</v>
      </c>
      <c r="B34" s="5">
        <v>188.33799743652301</v>
      </c>
      <c r="C34" s="5">
        <v>333.69699096679602</v>
      </c>
      <c r="D34" s="4">
        <v>596.7919921875</v>
      </c>
      <c r="E34" s="5"/>
      <c r="F34" t="s">
        <v>3</v>
      </c>
      <c r="G34" s="5" t="s">
        <v>113</v>
      </c>
      <c r="H34" s="5" t="s">
        <v>114</v>
      </c>
      <c r="I34">
        <v>596.7919921875</v>
      </c>
      <c r="K34" t="s">
        <v>3</v>
      </c>
      <c r="L34" s="5" t="s">
        <v>113</v>
      </c>
      <c r="M34" s="5" t="s">
        <v>114</v>
      </c>
      <c r="N34">
        <v>596.7919921875</v>
      </c>
      <c r="P34" t="s">
        <v>3</v>
      </c>
      <c r="Q34" s="5" t="s">
        <v>115</v>
      </c>
      <c r="R34" s="5" t="s">
        <v>116</v>
      </c>
      <c r="S34">
        <v>596.7919921875</v>
      </c>
      <c r="U34" t="s">
        <v>3</v>
      </c>
      <c r="V34" s="12" t="s">
        <v>113</v>
      </c>
      <c r="W34" s="12" t="s">
        <v>114</v>
      </c>
      <c r="X34" s="4">
        <v>596.7919921875</v>
      </c>
      <c r="Z34" t="s">
        <v>3</v>
      </c>
      <c r="AA34" s="5" t="s">
        <v>115</v>
      </c>
      <c r="AB34" s="5" t="s">
        <v>116</v>
      </c>
      <c r="AC34">
        <v>596.7919921875</v>
      </c>
      <c r="AE34" t="s">
        <v>3</v>
      </c>
      <c r="AF34" s="5" t="s">
        <v>115</v>
      </c>
      <c r="AG34" s="5" t="s">
        <v>116</v>
      </c>
      <c r="AH34">
        <v>596.7919921875</v>
      </c>
    </row>
    <row r="35" spans="1:34" x14ac:dyDescent="0.2">
      <c r="A35" t="s">
        <v>4</v>
      </c>
      <c r="B35" s="5">
        <v>494.35101318359301</v>
      </c>
      <c r="C35" s="4">
        <v>2282.9599609375</v>
      </c>
      <c r="D35" s="4">
        <v>5444.4931640625</v>
      </c>
      <c r="E35" s="5"/>
      <c r="F35" t="s">
        <v>4</v>
      </c>
      <c r="G35" s="5" t="s">
        <v>117</v>
      </c>
      <c r="H35">
        <v>2282.9599609375</v>
      </c>
      <c r="I35">
        <v>5444.4931640625</v>
      </c>
      <c r="K35" t="s">
        <v>4</v>
      </c>
      <c r="L35" s="5" t="s">
        <v>117</v>
      </c>
      <c r="M35">
        <v>2282.9599609375</v>
      </c>
      <c r="N35">
        <v>5444.4931640625</v>
      </c>
      <c r="P35" t="s">
        <v>4</v>
      </c>
      <c r="Q35" s="5" t="s">
        <v>117</v>
      </c>
      <c r="R35">
        <v>2282.9599609375</v>
      </c>
      <c r="S35">
        <v>5444.4931640625</v>
      </c>
      <c r="U35" t="s">
        <v>4</v>
      </c>
      <c r="V35" s="12" t="s">
        <v>117</v>
      </c>
      <c r="W35" s="4">
        <v>2282.9599609375</v>
      </c>
      <c r="X35" s="4">
        <v>5444.4931640625</v>
      </c>
      <c r="Z35" t="s">
        <v>4</v>
      </c>
      <c r="AA35" s="5" t="s">
        <v>117</v>
      </c>
      <c r="AB35">
        <v>2282.9599609375</v>
      </c>
      <c r="AC35">
        <v>5444.4931640625</v>
      </c>
      <c r="AE35" t="s">
        <v>4</v>
      </c>
      <c r="AF35" s="5" t="s">
        <v>117</v>
      </c>
      <c r="AG35">
        <v>2282.9599609375</v>
      </c>
      <c r="AH35">
        <v>5444.4931640625</v>
      </c>
    </row>
    <row r="36" spans="1:34" x14ac:dyDescent="0.2">
      <c r="A36" t="s">
        <v>43</v>
      </c>
      <c r="B36" s="4">
        <v>0.921483228563867</v>
      </c>
      <c r="C36" s="5">
        <v>0.93958154707372799</v>
      </c>
      <c r="D36" s="5">
        <v>0.94667059112653196</v>
      </c>
      <c r="E36" s="5"/>
      <c r="F36" t="s">
        <v>43</v>
      </c>
      <c r="G36">
        <v>0.921483228563867</v>
      </c>
      <c r="H36" s="5" t="s">
        <v>118</v>
      </c>
      <c r="I36" s="5" t="s">
        <v>119</v>
      </c>
      <c r="J36" s="5"/>
      <c r="K36" t="s">
        <v>43</v>
      </c>
      <c r="L36">
        <v>0.921483228563867</v>
      </c>
      <c r="M36" s="5" t="s">
        <v>118</v>
      </c>
      <c r="N36" s="5" t="s">
        <v>119</v>
      </c>
      <c r="O36" s="5"/>
      <c r="P36" t="s">
        <v>43</v>
      </c>
      <c r="Q36">
        <v>0.921483228563867</v>
      </c>
      <c r="R36" s="5" t="s">
        <v>118</v>
      </c>
      <c r="S36" s="5" t="s">
        <v>119</v>
      </c>
      <c r="U36" t="s">
        <v>43</v>
      </c>
      <c r="V36" s="4">
        <v>0.921483228563867</v>
      </c>
      <c r="W36" s="12" t="s">
        <v>118</v>
      </c>
      <c r="X36" s="12" t="s">
        <v>119</v>
      </c>
      <c r="Z36" t="s">
        <v>43</v>
      </c>
      <c r="AA36">
        <v>0.921483228563867</v>
      </c>
      <c r="AB36" s="5" t="s">
        <v>118</v>
      </c>
      <c r="AC36" s="5" t="s">
        <v>119</v>
      </c>
      <c r="AE36" t="s">
        <v>43</v>
      </c>
      <c r="AF36">
        <v>0.921483228563867</v>
      </c>
      <c r="AG36" s="5" t="s">
        <v>118</v>
      </c>
      <c r="AH36" s="5" t="s">
        <v>119</v>
      </c>
    </row>
    <row r="37" spans="1:34" x14ac:dyDescent="0.2">
      <c r="A37" t="s">
        <v>44</v>
      </c>
      <c r="B37" s="4">
        <v>2.488</v>
      </c>
      <c r="C37" s="4">
        <v>4.0869999999999997</v>
      </c>
      <c r="D37" s="4">
        <v>6.532</v>
      </c>
      <c r="F37" t="s">
        <v>44</v>
      </c>
      <c r="G37">
        <v>2.4809999999999999</v>
      </c>
      <c r="H37">
        <v>4.0880000000000001</v>
      </c>
      <c r="I37">
        <v>6.5350000000000001</v>
      </c>
      <c r="K37" t="s">
        <v>44</v>
      </c>
      <c r="L37">
        <v>2.4910000000000001</v>
      </c>
      <c r="M37">
        <v>4.0919999999999996</v>
      </c>
      <c r="N37">
        <v>6.532</v>
      </c>
      <c r="P37" t="s">
        <v>44</v>
      </c>
      <c r="Q37">
        <v>2.5310000000000001</v>
      </c>
      <c r="R37">
        <v>4.1429999999999998</v>
      </c>
      <c r="S37">
        <v>6.5960000000000001</v>
      </c>
      <c r="U37" t="s">
        <v>44</v>
      </c>
      <c r="V37" s="4">
        <v>2.496</v>
      </c>
      <c r="W37" s="4">
        <v>4.0970000000000004</v>
      </c>
      <c r="X37" s="4">
        <v>6.5330000000000004</v>
      </c>
      <c r="Z37" t="s">
        <v>44</v>
      </c>
      <c r="AA37">
        <v>2.5190000000000001</v>
      </c>
      <c r="AB37">
        <v>4.1340000000000003</v>
      </c>
      <c r="AC37">
        <v>6.5979999999999999</v>
      </c>
      <c r="AE37" t="s">
        <v>44</v>
      </c>
      <c r="AF37">
        <v>2.516</v>
      </c>
      <c r="AG37">
        <v>4.1449999999999996</v>
      </c>
      <c r="AH37">
        <v>6.5640000000000001</v>
      </c>
    </row>
    <row r="38" spans="1:34" x14ac:dyDescent="0.2">
      <c r="A38" t="s">
        <v>0</v>
      </c>
      <c r="B38" s="4" t="s">
        <v>50</v>
      </c>
      <c r="C38" s="4" t="s">
        <v>50</v>
      </c>
      <c r="D38" s="4" t="s">
        <v>50</v>
      </c>
      <c r="F38" t="s">
        <v>0</v>
      </c>
      <c r="G38" t="s">
        <v>50</v>
      </c>
      <c r="H38" t="s">
        <v>50</v>
      </c>
      <c r="I38" t="s">
        <v>50</v>
      </c>
      <c r="K38" t="s">
        <v>0</v>
      </c>
      <c r="L38" t="s">
        <v>50</v>
      </c>
      <c r="M38" t="s">
        <v>50</v>
      </c>
      <c r="N38" t="s">
        <v>50</v>
      </c>
      <c r="P38" t="s">
        <v>0</v>
      </c>
      <c r="Q38" t="s">
        <v>50</v>
      </c>
      <c r="R38" t="s">
        <v>50</v>
      </c>
      <c r="S38" t="s">
        <v>50</v>
      </c>
      <c r="U38" t="s">
        <v>0</v>
      </c>
      <c r="V38" s="4" t="s">
        <v>50</v>
      </c>
      <c r="W38" s="4" t="s">
        <v>50</v>
      </c>
      <c r="X38" s="4" t="s">
        <v>50</v>
      </c>
      <c r="Z38" t="s">
        <v>0</v>
      </c>
      <c r="AA38" t="s">
        <v>50</v>
      </c>
      <c r="AB38" t="s">
        <v>50</v>
      </c>
      <c r="AC38" t="s">
        <v>50</v>
      </c>
      <c r="AE38" t="s">
        <v>0</v>
      </c>
      <c r="AF38" t="s">
        <v>50</v>
      </c>
      <c r="AG38" t="s">
        <v>50</v>
      </c>
      <c r="AH38" t="s">
        <v>50</v>
      </c>
    </row>
    <row r="39" spans="1:34" x14ac:dyDescent="0.2">
      <c r="A39" t="s">
        <v>2</v>
      </c>
      <c r="B39" s="4">
        <v>5.0739999999999998</v>
      </c>
      <c r="C39" s="4">
        <v>6.1319999999999997</v>
      </c>
      <c r="D39" s="4">
        <v>9.5779999999999994</v>
      </c>
      <c r="F39" t="s">
        <v>2</v>
      </c>
      <c r="G39">
        <v>5.0739999999999998</v>
      </c>
      <c r="H39">
        <v>6.1319999999999997</v>
      </c>
      <c r="I39">
        <v>9.5779999999999994</v>
      </c>
      <c r="K39" t="s">
        <v>2</v>
      </c>
      <c r="L39">
        <v>5.0739999999999998</v>
      </c>
      <c r="M39">
        <v>6.1319999999999997</v>
      </c>
      <c r="N39">
        <v>9.5779999999999994</v>
      </c>
      <c r="P39" t="s">
        <v>2</v>
      </c>
      <c r="Q39">
        <v>5.0739999999999998</v>
      </c>
      <c r="R39">
        <v>6.1319999999999997</v>
      </c>
      <c r="S39">
        <v>9.5779999999999994</v>
      </c>
      <c r="U39" t="s">
        <v>2</v>
      </c>
      <c r="V39" s="4">
        <v>5.0739999999999998</v>
      </c>
      <c r="W39" s="4">
        <v>6.1319999999999997</v>
      </c>
      <c r="X39" s="4">
        <v>9.5779999999999994</v>
      </c>
      <c r="Z39" t="s">
        <v>2</v>
      </c>
      <c r="AA39">
        <v>5.0739999999999998</v>
      </c>
      <c r="AB39">
        <v>6.1319999999999997</v>
      </c>
      <c r="AC39">
        <v>9.5779999999999994</v>
      </c>
      <c r="AE39" t="s">
        <v>2</v>
      </c>
      <c r="AF39">
        <v>5.0739999999999998</v>
      </c>
      <c r="AG39">
        <v>6.1319999999999997</v>
      </c>
      <c r="AH39">
        <v>9.5779999999999994</v>
      </c>
    </row>
    <row r="40" spans="1:34" x14ac:dyDescent="0.2">
      <c r="A40" t="s">
        <v>3</v>
      </c>
      <c r="B40" s="5">
        <v>4.3299999237060502</v>
      </c>
      <c r="C40" s="12" t="s">
        <v>121</v>
      </c>
      <c r="D40" s="12" t="s">
        <v>122</v>
      </c>
      <c r="F40" t="s">
        <v>3</v>
      </c>
      <c r="G40" s="5" t="s">
        <v>120</v>
      </c>
      <c r="H40" s="5" t="s">
        <v>121</v>
      </c>
      <c r="I40" s="5" t="s">
        <v>122</v>
      </c>
      <c r="J40" s="5"/>
      <c r="K40" t="s">
        <v>3</v>
      </c>
      <c r="L40" s="5" t="s">
        <v>120</v>
      </c>
      <c r="M40" s="5" t="s">
        <v>121</v>
      </c>
      <c r="N40" s="5" t="s">
        <v>122</v>
      </c>
      <c r="O40" s="5"/>
      <c r="P40" t="s">
        <v>3</v>
      </c>
      <c r="Q40" s="5" t="s">
        <v>123</v>
      </c>
      <c r="R40" s="5" t="s">
        <v>124</v>
      </c>
      <c r="S40" s="5" t="s">
        <v>125</v>
      </c>
      <c r="U40" t="s">
        <v>3</v>
      </c>
      <c r="V40" s="12" t="s">
        <v>120</v>
      </c>
      <c r="W40" s="12" t="s">
        <v>121</v>
      </c>
      <c r="X40" s="12" t="s">
        <v>122</v>
      </c>
      <c r="Z40" t="s">
        <v>3</v>
      </c>
      <c r="AA40" s="5" t="s">
        <v>123</v>
      </c>
      <c r="AB40" s="5" t="s">
        <v>124</v>
      </c>
      <c r="AC40" s="5" t="s">
        <v>125</v>
      </c>
      <c r="AE40" t="s">
        <v>3</v>
      </c>
      <c r="AF40" s="5" t="s">
        <v>123</v>
      </c>
      <c r="AG40" s="5" t="s">
        <v>124</v>
      </c>
      <c r="AH40" s="5" t="s">
        <v>125</v>
      </c>
    </row>
    <row r="41" spans="1:34" x14ac:dyDescent="0.2">
      <c r="A41" t="s">
        <v>4</v>
      </c>
      <c r="B41" s="12" t="s">
        <v>126</v>
      </c>
      <c r="C41" s="4">
        <v>36.812999725341797</v>
      </c>
      <c r="D41" s="12" t="s">
        <v>127</v>
      </c>
      <c r="F41" t="s">
        <v>4</v>
      </c>
      <c r="G41" s="5" t="s">
        <v>126</v>
      </c>
      <c r="H41">
        <v>36.812999725341797</v>
      </c>
      <c r="I41" s="5" t="s">
        <v>127</v>
      </c>
      <c r="J41" s="5"/>
      <c r="K41" t="s">
        <v>4</v>
      </c>
      <c r="L41" s="5" t="s">
        <v>126</v>
      </c>
      <c r="M41">
        <v>36.812999725341797</v>
      </c>
      <c r="N41" s="5" t="s">
        <v>127</v>
      </c>
      <c r="O41" s="5"/>
      <c r="P41" t="s">
        <v>4</v>
      </c>
      <c r="Q41" s="5" t="s">
        <v>126</v>
      </c>
      <c r="R41">
        <v>36.812999725341797</v>
      </c>
      <c r="S41" s="5" t="s">
        <v>127</v>
      </c>
      <c r="U41" t="s">
        <v>4</v>
      </c>
      <c r="V41" s="12" t="s">
        <v>126</v>
      </c>
      <c r="W41" s="4">
        <v>36.812999725341797</v>
      </c>
      <c r="X41" s="12" t="s">
        <v>127</v>
      </c>
      <c r="Z41" t="s">
        <v>4</v>
      </c>
      <c r="AA41" s="5" t="s">
        <v>126</v>
      </c>
      <c r="AB41">
        <v>36.812999725341797</v>
      </c>
      <c r="AC41" s="5" t="s">
        <v>127</v>
      </c>
      <c r="AE41" t="s">
        <v>4</v>
      </c>
      <c r="AF41" s="5" t="s">
        <v>126</v>
      </c>
      <c r="AG41">
        <v>36.812999725341797</v>
      </c>
      <c r="AH41" s="5" t="s">
        <v>127</v>
      </c>
    </row>
    <row r="42" spans="1:34" x14ac:dyDescent="0.2">
      <c r="A42" t="s">
        <v>43</v>
      </c>
      <c r="B42" s="12" t="s">
        <v>128</v>
      </c>
      <c r="C42" s="12" t="s">
        <v>129</v>
      </c>
      <c r="D42" s="12" t="s">
        <v>130</v>
      </c>
      <c r="F42" t="s">
        <v>43</v>
      </c>
      <c r="G42" s="5" t="s">
        <v>128</v>
      </c>
      <c r="H42" s="5" t="s">
        <v>129</v>
      </c>
      <c r="I42" s="5" t="s">
        <v>130</v>
      </c>
      <c r="J42" s="5"/>
      <c r="K42" t="s">
        <v>43</v>
      </c>
      <c r="L42" s="5" t="s">
        <v>128</v>
      </c>
      <c r="M42" s="5" t="s">
        <v>129</v>
      </c>
      <c r="N42" s="5" t="s">
        <v>130</v>
      </c>
      <c r="O42" s="5"/>
      <c r="P42" t="s">
        <v>43</v>
      </c>
      <c r="Q42" s="5" t="s">
        <v>128</v>
      </c>
      <c r="R42" s="5" t="s">
        <v>129</v>
      </c>
      <c r="S42" s="5" t="s">
        <v>130</v>
      </c>
      <c r="U42" t="s">
        <v>43</v>
      </c>
      <c r="V42" s="12" t="s">
        <v>128</v>
      </c>
      <c r="W42" s="12" t="s">
        <v>129</v>
      </c>
      <c r="X42" s="12" t="s">
        <v>130</v>
      </c>
      <c r="Z42" t="s">
        <v>43</v>
      </c>
      <c r="AA42" s="5" t="s">
        <v>128</v>
      </c>
      <c r="AB42" s="5" t="s">
        <v>129</v>
      </c>
      <c r="AC42" s="5" t="s">
        <v>130</v>
      </c>
      <c r="AE42" t="s">
        <v>43</v>
      </c>
      <c r="AF42" s="5" t="s">
        <v>128</v>
      </c>
      <c r="AG42" s="5" t="s">
        <v>129</v>
      </c>
      <c r="AH42" s="5" t="s">
        <v>130</v>
      </c>
    </row>
    <row r="43" spans="1:34" x14ac:dyDescent="0.2">
      <c r="A43" t="s">
        <v>44</v>
      </c>
      <c r="B43" s="4">
        <v>2.0049999999999999</v>
      </c>
      <c r="C43" s="4">
        <v>4.7640000000000002</v>
      </c>
      <c r="D43" s="4">
        <v>6.7779999999999996</v>
      </c>
      <c r="F43" t="s">
        <v>44</v>
      </c>
      <c r="G43">
        <v>2.0129999999999999</v>
      </c>
      <c r="H43">
        <v>4.7309999999999999</v>
      </c>
      <c r="I43">
        <v>6.7770000000000001</v>
      </c>
      <c r="K43" t="s">
        <v>44</v>
      </c>
      <c r="L43">
        <v>2.0049999999999999</v>
      </c>
      <c r="M43">
        <v>4.7460000000000004</v>
      </c>
      <c r="N43">
        <v>6.8179999999999996</v>
      </c>
      <c r="P43" t="s">
        <v>44</v>
      </c>
      <c r="Q43">
        <v>2.0470000000000002</v>
      </c>
      <c r="R43">
        <v>4.8090000000000002</v>
      </c>
      <c r="S43">
        <v>6.8369999999999997</v>
      </c>
      <c r="U43" t="s">
        <v>44</v>
      </c>
      <c r="V43" s="4">
        <v>2.0019999999999998</v>
      </c>
      <c r="W43" s="4">
        <v>4.7329999999999997</v>
      </c>
      <c r="X43" s="4">
        <v>6.7640000000000002</v>
      </c>
      <c r="Z43" t="s">
        <v>44</v>
      </c>
      <c r="AA43">
        <v>2.0409999999999999</v>
      </c>
      <c r="AB43">
        <v>4.8</v>
      </c>
      <c r="AC43">
        <v>6.859</v>
      </c>
      <c r="AE43" t="s">
        <v>44</v>
      </c>
      <c r="AF43">
        <v>2.0219999999999998</v>
      </c>
      <c r="AG43">
        <v>4.7809999999999997</v>
      </c>
      <c r="AH43">
        <v>6.8419999999999996</v>
      </c>
    </row>
    <row r="44" spans="1:34" x14ac:dyDescent="0.2">
      <c r="A44" t="s">
        <v>0</v>
      </c>
      <c r="B44" s="4" t="s">
        <v>51</v>
      </c>
      <c r="C44" s="4" t="s">
        <v>51</v>
      </c>
      <c r="D44" s="4" t="s">
        <v>51</v>
      </c>
      <c r="F44" t="s">
        <v>0</v>
      </c>
      <c r="G44" t="s">
        <v>51</v>
      </c>
      <c r="H44" t="s">
        <v>51</v>
      </c>
      <c r="I44" t="s">
        <v>51</v>
      </c>
      <c r="K44" t="s">
        <v>0</v>
      </c>
      <c r="L44" t="s">
        <v>51</v>
      </c>
      <c r="M44" t="s">
        <v>51</v>
      </c>
      <c r="N44" t="s">
        <v>51</v>
      </c>
      <c r="P44" t="s">
        <v>0</v>
      </c>
      <c r="Q44" t="s">
        <v>51</v>
      </c>
      <c r="R44" t="s">
        <v>51</v>
      </c>
      <c r="S44" t="s">
        <v>51</v>
      </c>
      <c r="U44" t="s">
        <v>0</v>
      </c>
      <c r="V44" s="4" t="s">
        <v>51</v>
      </c>
      <c r="W44" s="4" t="s">
        <v>51</v>
      </c>
      <c r="X44" s="4" t="s">
        <v>51</v>
      </c>
      <c r="Z44" t="s">
        <v>0</v>
      </c>
      <c r="AA44" t="s">
        <v>51</v>
      </c>
      <c r="AB44" t="s">
        <v>51</v>
      </c>
      <c r="AC44" t="s">
        <v>51</v>
      </c>
      <c r="AE44" t="s">
        <v>0</v>
      </c>
      <c r="AF44" t="s">
        <v>51</v>
      </c>
      <c r="AG44" t="s">
        <v>51</v>
      </c>
      <c r="AH44" t="s">
        <v>51</v>
      </c>
    </row>
    <row r="45" spans="1:34" x14ac:dyDescent="0.2">
      <c r="A45" t="s">
        <v>2</v>
      </c>
      <c r="B45" s="4">
        <v>5.0739999999999998</v>
      </c>
      <c r="C45" s="4">
        <v>6.1319999999999997</v>
      </c>
      <c r="D45" s="4">
        <v>9.5779999999999994</v>
      </c>
      <c r="F45" t="s">
        <v>2</v>
      </c>
      <c r="G45">
        <v>5.0739999999999998</v>
      </c>
      <c r="H45">
        <v>6.1319999999999997</v>
      </c>
      <c r="I45">
        <v>9.5779999999999994</v>
      </c>
      <c r="K45" t="s">
        <v>2</v>
      </c>
      <c r="L45">
        <v>5.0739999999999998</v>
      </c>
      <c r="M45">
        <v>6.1319999999999997</v>
      </c>
      <c r="N45">
        <v>9.5779999999999994</v>
      </c>
      <c r="P45" t="s">
        <v>2</v>
      </c>
      <c r="Q45">
        <v>5.0739999999999998</v>
      </c>
      <c r="R45">
        <v>6.1319999999999997</v>
      </c>
      <c r="S45">
        <v>9.5779999999999994</v>
      </c>
      <c r="U45" t="s">
        <v>2</v>
      </c>
      <c r="V45" s="4">
        <v>5.0739999999999998</v>
      </c>
      <c r="W45" s="4">
        <v>6.1319999999999997</v>
      </c>
      <c r="X45" s="4">
        <v>9.5779999999999994</v>
      </c>
      <c r="Z45" t="s">
        <v>2</v>
      </c>
      <c r="AA45">
        <v>5.0739999999999998</v>
      </c>
      <c r="AB45">
        <v>6.1319999999999997</v>
      </c>
      <c r="AC45">
        <v>9.5779999999999994</v>
      </c>
      <c r="AE45" t="s">
        <v>2</v>
      </c>
      <c r="AF45">
        <v>5.0739999999999998</v>
      </c>
      <c r="AG45">
        <v>6.1319999999999997</v>
      </c>
      <c r="AH45">
        <v>9.5779999999999994</v>
      </c>
    </row>
    <row r="46" spans="1:34" x14ac:dyDescent="0.2">
      <c r="A46" t="s">
        <v>3</v>
      </c>
      <c r="B46" s="12" t="s">
        <v>120</v>
      </c>
      <c r="C46" s="12" t="s">
        <v>121</v>
      </c>
      <c r="D46" s="12" t="s">
        <v>122</v>
      </c>
      <c r="F46" t="s">
        <v>3</v>
      </c>
      <c r="G46" s="5" t="s">
        <v>120</v>
      </c>
      <c r="H46" s="5" t="s">
        <v>121</v>
      </c>
      <c r="I46" s="5" t="s">
        <v>122</v>
      </c>
      <c r="J46" s="5"/>
      <c r="K46" t="s">
        <v>3</v>
      </c>
      <c r="L46" s="5" t="s">
        <v>120</v>
      </c>
      <c r="M46" s="5" t="s">
        <v>121</v>
      </c>
      <c r="N46" s="5" t="s">
        <v>122</v>
      </c>
      <c r="O46" s="5"/>
      <c r="P46" t="s">
        <v>3</v>
      </c>
      <c r="Q46" s="5" t="s">
        <v>123</v>
      </c>
      <c r="R46" s="5" t="s">
        <v>124</v>
      </c>
      <c r="S46" s="5" t="s">
        <v>125</v>
      </c>
      <c r="U46" t="s">
        <v>3</v>
      </c>
      <c r="V46" s="12" t="s">
        <v>120</v>
      </c>
      <c r="W46" s="12" t="s">
        <v>121</v>
      </c>
      <c r="X46" s="12" t="s">
        <v>122</v>
      </c>
      <c r="Z46" t="s">
        <v>3</v>
      </c>
      <c r="AA46" s="5" t="s">
        <v>123</v>
      </c>
      <c r="AB46" s="5" t="s">
        <v>124</v>
      </c>
      <c r="AC46" s="5" t="s">
        <v>125</v>
      </c>
      <c r="AE46" t="s">
        <v>3</v>
      </c>
      <c r="AF46" s="5" t="s">
        <v>123</v>
      </c>
      <c r="AG46" s="5" t="s">
        <v>124</v>
      </c>
      <c r="AH46" s="5" t="s">
        <v>125</v>
      </c>
    </row>
    <row r="47" spans="1:34" x14ac:dyDescent="0.2">
      <c r="A47" t="s">
        <v>4</v>
      </c>
      <c r="B47" s="12" t="s">
        <v>126</v>
      </c>
      <c r="C47" s="4">
        <v>36.812999725341797</v>
      </c>
      <c r="D47" s="12" t="s">
        <v>127</v>
      </c>
      <c r="F47" t="s">
        <v>4</v>
      </c>
      <c r="G47" s="5" t="s">
        <v>126</v>
      </c>
      <c r="H47">
        <v>36.812999725341797</v>
      </c>
      <c r="I47" s="5" t="s">
        <v>127</v>
      </c>
      <c r="J47" s="5"/>
      <c r="K47" t="s">
        <v>4</v>
      </c>
      <c r="L47" s="5" t="s">
        <v>126</v>
      </c>
      <c r="M47">
        <v>36.812999725341797</v>
      </c>
      <c r="N47" s="5" t="s">
        <v>127</v>
      </c>
      <c r="O47" s="5"/>
      <c r="P47" t="s">
        <v>4</v>
      </c>
      <c r="Q47" s="5" t="s">
        <v>126</v>
      </c>
      <c r="R47">
        <v>36.812999725341797</v>
      </c>
      <c r="S47" s="5" t="s">
        <v>127</v>
      </c>
      <c r="U47" t="s">
        <v>4</v>
      </c>
      <c r="V47" s="12" t="s">
        <v>126</v>
      </c>
      <c r="W47" s="4">
        <v>36.812999725341797</v>
      </c>
      <c r="X47" s="12" t="s">
        <v>127</v>
      </c>
      <c r="Z47" t="s">
        <v>4</v>
      </c>
      <c r="AA47" s="5" t="s">
        <v>126</v>
      </c>
      <c r="AB47">
        <v>36.812999725341797</v>
      </c>
      <c r="AC47" s="5" t="s">
        <v>127</v>
      </c>
      <c r="AE47" t="s">
        <v>4</v>
      </c>
      <c r="AF47" s="5" t="s">
        <v>126</v>
      </c>
      <c r="AG47">
        <v>36.812999725341797</v>
      </c>
      <c r="AH47" s="5" t="s">
        <v>127</v>
      </c>
    </row>
    <row r="48" spans="1:34" x14ac:dyDescent="0.2">
      <c r="A48" t="s">
        <v>43</v>
      </c>
      <c r="B48" s="12" t="s">
        <v>128</v>
      </c>
      <c r="C48" s="12" t="s">
        <v>129</v>
      </c>
      <c r="D48" s="12" t="s">
        <v>130</v>
      </c>
      <c r="E48" s="5"/>
      <c r="F48" t="s">
        <v>43</v>
      </c>
      <c r="G48" s="5" t="s">
        <v>128</v>
      </c>
      <c r="H48" s="5" t="s">
        <v>129</v>
      </c>
      <c r="I48" s="5" t="s">
        <v>130</v>
      </c>
      <c r="J48" s="5"/>
      <c r="K48" t="s">
        <v>43</v>
      </c>
      <c r="L48" s="5" t="s">
        <v>128</v>
      </c>
      <c r="M48" s="5" t="s">
        <v>129</v>
      </c>
      <c r="N48" s="5" t="s">
        <v>130</v>
      </c>
      <c r="O48" s="5"/>
      <c r="P48" t="s">
        <v>43</v>
      </c>
      <c r="Q48" s="5" t="s">
        <v>128</v>
      </c>
      <c r="R48" s="5" t="s">
        <v>129</v>
      </c>
      <c r="S48" s="5" t="s">
        <v>130</v>
      </c>
      <c r="U48" t="s">
        <v>43</v>
      </c>
      <c r="V48" s="12" t="s">
        <v>128</v>
      </c>
      <c r="W48" s="12" t="s">
        <v>129</v>
      </c>
      <c r="X48" s="12" t="s">
        <v>130</v>
      </c>
      <c r="Z48" t="s">
        <v>43</v>
      </c>
      <c r="AA48" s="5" t="s">
        <v>128</v>
      </c>
      <c r="AB48" s="5" t="s">
        <v>129</v>
      </c>
      <c r="AC48" s="5" t="s">
        <v>130</v>
      </c>
      <c r="AE48" t="s">
        <v>43</v>
      </c>
      <c r="AF48" s="5" t="s">
        <v>128</v>
      </c>
      <c r="AG48" s="5" t="s">
        <v>129</v>
      </c>
      <c r="AH48" s="5" t="s">
        <v>130</v>
      </c>
    </row>
    <row r="49" spans="1:34" x14ac:dyDescent="0.2">
      <c r="A49" t="s">
        <v>44</v>
      </c>
      <c r="B49" s="4">
        <v>1.988</v>
      </c>
      <c r="C49" s="4">
        <v>4.734</v>
      </c>
      <c r="D49" s="4">
        <v>6.8230000000000004</v>
      </c>
      <c r="F49" t="s">
        <v>44</v>
      </c>
      <c r="G49">
        <v>2.004</v>
      </c>
      <c r="H49">
        <v>4.7590000000000003</v>
      </c>
      <c r="I49">
        <v>6.8</v>
      </c>
      <c r="K49" t="s">
        <v>44</v>
      </c>
      <c r="L49">
        <v>2.0059999999999998</v>
      </c>
      <c r="M49">
        <v>4.9349999999999996</v>
      </c>
      <c r="N49">
        <v>6.8380000000000001</v>
      </c>
      <c r="P49" t="s">
        <v>44</v>
      </c>
      <c r="Q49">
        <v>2.0430000000000001</v>
      </c>
      <c r="R49">
        <v>4.8129999999999997</v>
      </c>
      <c r="S49">
        <v>6.8410000000000002</v>
      </c>
      <c r="U49" t="s">
        <v>44</v>
      </c>
      <c r="V49" s="4">
        <v>2.0009999999999999</v>
      </c>
      <c r="W49" s="4">
        <v>4.7409999999999997</v>
      </c>
      <c r="X49" s="4">
        <v>6.9020000000000001</v>
      </c>
      <c r="Z49" t="s">
        <v>44</v>
      </c>
      <c r="AA49">
        <v>2.032</v>
      </c>
      <c r="AB49">
        <v>4.7910000000000004</v>
      </c>
      <c r="AC49">
        <v>6.8620000000000001</v>
      </c>
      <c r="AE49" t="s">
        <v>44</v>
      </c>
      <c r="AF49">
        <v>2.0379999999999998</v>
      </c>
      <c r="AG49">
        <v>4.7930000000000001</v>
      </c>
      <c r="AH49">
        <v>6.8470000000000004</v>
      </c>
    </row>
    <row r="50" spans="1:34" x14ac:dyDescent="0.2">
      <c r="A50" t="s">
        <v>0</v>
      </c>
      <c r="B50" s="4" t="s">
        <v>52</v>
      </c>
      <c r="C50" s="4" t="s">
        <v>52</v>
      </c>
      <c r="D50" s="4" t="s">
        <v>52</v>
      </c>
      <c r="F50" t="s">
        <v>0</v>
      </c>
      <c r="G50" t="s">
        <v>52</v>
      </c>
      <c r="H50" t="s">
        <v>52</v>
      </c>
      <c r="I50" t="s">
        <v>52</v>
      </c>
      <c r="K50" t="s">
        <v>0</v>
      </c>
      <c r="L50" t="s">
        <v>52</v>
      </c>
      <c r="M50" t="s">
        <v>52</v>
      </c>
      <c r="N50" t="s">
        <v>52</v>
      </c>
      <c r="P50" t="s">
        <v>0</v>
      </c>
      <c r="Q50" t="s">
        <v>52</v>
      </c>
      <c r="R50" t="s">
        <v>52</v>
      </c>
      <c r="S50" t="s">
        <v>52</v>
      </c>
      <c r="U50" t="s">
        <v>0</v>
      </c>
      <c r="V50" s="4" t="s">
        <v>52</v>
      </c>
      <c r="W50" s="4" t="s">
        <v>52</v>
      </c>
      <c r="X50" s="4" t="s">
        <v>52</v>
      </c>
      <c r="Z50" t="s">
        <v>0</v>
      </c>
      <c r="AA50" t="s">
        <v>52</v>
      </c>
      <c r="AB50" t="s">
        <v>52</v>
      </c>
      <c r="AC50" t="s">
        <v>52</v>
      </c>
      <c r="AE50" t="s">
        <v>0</v>
      </c>
      <c r="AF50" t="s">
        <v>52</v>
      </c>
      <c r="AG50" t="s">
        <v>52</v>
      </c>
      <c r="AH50" t="s">
        <v>52</v>
      </c>
    </row>
    <row r="51" spans="1:34" x14ac:dyDescent="0.2">
      <c r="A51" t="s">
        <v>2</v>
      </c>
      <c r="B51" s="4">
        <v>5.0739999999999998</v>
      </c>
      <c r="C51" s="4">
        <v>6.1319999999999997</v>
      </c>
      <c r="D51" s="4">
        <v>9.5779999999999994</v>
      </c>
      <c r="F51" t="s">
        <v>2</v>
      </c>
      <c r="G51">
        <v>5.0739999999999998</v>
      </c>
      <c r="H51">
        <v>6.1319999999999997</v>
      </c>
      <c r="I51">
        <v>9.5779999999999994</v>
      </c>
      <c r="K51" t="s">
        <v>2</v>
      </c>
      <c r="L51">
        <v>5.0739999999999998</v>
      </c>
      <c r="M51">
        <v>6.1319999999999997</v>
      </c>
      <c r="N51">
        <v>9.5779999999999994</v>
      </c>
      <c r="P51" t="s">
        <v>2</v>
      </c>
      <c r="Q51">
        <v>5.0739999999999998</v>
      </c>
      <c r="R51">
        <v>6.1319999999999997</v>
      </c>
      <c r="S51">
        <v>9.5779999999999994</v>
      </c>
      <c r="U51" t="s">
        <v>2</v>
      </c>
      <c r="V51" s="4">
        <v>5.0739999999999998</v>
      </c>
      <c r="W51" s="4">
        <v>6.1319999999999997</v>
      </c>
      <c r="X51" s="4">
        <v>9.5779999999999994</v>
      </c>
      <c r="Z51" t="s">
        <v>2</v>
      </c>
      <c r="AA51">
        <v>5.0739999999999998</v>
      </c>
      <c r="AB51">
        <v>6.1319999999999997</v>
      </c>
      <c r="AC51">
        <v>9.5779999999999994</v>
      </c>
      <c r="AE51" t="s">
        <v>2</v>
      </c>
      <c r="AF51">
        <v>5.0739999999999998</v>
      </c>
      <c r="AG51">
        <v>6.1319999999999997</v>
      </c>
      <c r="AH51">
        <v>9.5779999999999994</v>
      </c>
    </row>
    <row r="52" spans="1:34" x14ac:dyDescent="0.2">
      <c r="A52" t="s">
        <v>3</v>
      </c>
      <c r="B52" s="12" t="s">
        <v>120</v>
      </c>
      <c r="C52" s="12" t="s">
        <v>121</v>
      </c>
      <c r="D52" s="12" t="s">
        <v>122</v>
      </c>
      <c r="E52" s="5"/>
      <c r="F52" t="s">
        <v>3</v>
      </c>
      <c r="G52" s="5" t="s">
        <v>120</v>
      </c>
      <c r="H52" s="5" t="s">
        <v>121</v>
      </c>
      <c r="I52" s="5" t="s">
        <v>122</v>
      </c>
      <c r="J52" s="5"/>
      <c r="K52" t="s">
        <v>3</v>
      </c>
      <c r="L52" s="5" t="s">
        <v>120</v>
      </c>
      <c r="M52" s="5" t="s">
        <v>121</v>
      </c>
      <c r="N52" s="5" t="s">
        <v>122</v>
      </c>
      <c r="O52" s="5"/>
      <c r="P52" t="s">
        <v>3</v>
      </c>
      <c r="Q52" s="5" t="s">
        <v>123</v>
      </c>
      <c r="R52" s="5" t="s">
        <v>124</v>
      </c>
      <c r="S52" s="5" t="s">
        <v>125</v>
      </c>
      <c r="U52" t="s">
        <v>3</v>
      </c>
      <c r="V52" s="12" t="s">
        <v>120</v>
      </c>
      <c r="W52" s="12" t="s">
        <v>121</v>
      </c>
      <c r="X52" s="12" t="s">
        <v>122</v>
      </c>
      <c r="Z52" t="s">
        <v>3</v>
      </c>
      <c r="AA52" s="5" t="s">
        <v>123</v>
      </c>
      <c r="AB52" s="5" t="s">
        <v>124</v>
      </c>
      <c r="AC52" s="5" t="s">
        <v>125</v>
      </c>
      <c r="AE52" t="s">
        <v>3</v>
      </c>
      <c r="AF52" s="5" t="s">
        <v>123</v>
      </c>
      <c r="AG52" s="5" t="s">
        <v>124</v>
      </c>
      <c r="AH52" s="5" t="s">
        <v>125</v>
      </c>
    </row>
    <row r="53" spans="1:34" x14ac:dyDescent="0.2">
      <c r="A53" t="s">
        <v>4</v>
      </c>
      <c r="B53" s="12" t="s">
        <v>126</v>
      </c>
      <c r="C53" s="4">
        <v>36.812999725341797</v>
      </c>
      <c r="D53" s="12" t="s">
        <v>127</v>
      </c>
      <c r="E53" s="5"/>
      <c r="F53" t="s">
        <v>4</v>
      </c>
      <c r="G53" s="5" t="s">
        <v>126</v>
      </c>
      <c r="H53">
        <v>36.812999725341797</v>
      </c>
      <c r="I53" s="5" t="s">
        <v>127</v>
      </c>
      <c r="J53" s="5"/>
      <c r="K53" t="s">
        <v>4</v>
      </c>
      <c r="L53" s="5" t="s">
        <v>126</v>
      </c>
      <c r="M53">
        <v>36.812999725341797</v>
      </c>
      <c r="N53" s="5" t="s">
        <v>127</v>
      </c>
      <c r="O53" s="5"/>
      <c r="P53" t="s">
        <v>4</v>
      </c>
      <c r="Q53" s="5" t="s">
        <v>126</v>
      </c>
      <c r="R53">
        <v>36.812999725341797</v>
      </c>
      <c r="S53" s="5" t="s">
        <v>127</v>
      </c>
      <c r="U53" t="s">
        <v>4</v>
      </c>
      <c r="V53" s="12" t="s">
        <v>126</v>
      </c>
      <c r="W53" s="4">
        <v>36.812999725341797</v>
      </c>
      <c r="X53" s="12" t="s">
        <v>127</v>
      </c>
      <c r="Z53" t="s">
        <v>4</v>
      </c>
      <c r="AA53" s="5" t="s">
        <v>126</v>
      </c>
      <c r="AB53">
        <v>36.812999725341797</v>
      </c>
      <c r="AC53" s="5" t="s">
        <v>127</v>
      </c>
      <c r="AE53" t="s">
        <v>4</v>
      </c>
      <c r="AF53" s="5" t="s">
        <v>126</v>
      </c>
      <c r="AG53">
        <v>36.812999725341797</v>
      </c>
      <c r="AH53" s="5" t="s">
        <v>127</v>
      </c>
    </row>
    <row r="54" spans="1:34" x14ac:dyDescent="0.2">
      <c r="A54" t="s">
        <v>43</v>
      </c>
      <c r="B54" s="12" t="s">
        <v>128</v>
      </c>
      <c r="C54" s="12" t="s">
        <v>129</v>
      </c>
      <c r="D54" s="12" t="s">
        <v>130</v>
      </c>
      <c r="E54" s="5"/>
      <c r="F54" t="s">
        <v>43</v>
      </c>
      <c r="G54" s="5" t="s">
        <v>128</v>
      </c>
      <c r="H54" s="5" t="s">
        <v>129</v>
      </c>
      <c r="I54" s="5" t="s">
        <v>130</v>
      </c>
      <c r="J54" s="5"/>
      <c r="K54" t="s">
        <v>43</v>
      </c>
      <c r="L54" s="5" t="s">
        <v>128</v>
      </c>
      <c r="M54" s="5" t="s">
        <v>129</v>
      </c>
      <c r="N54" s="5" t="s">
        <v>130</v>
      </c>
      <c r="O54" s="5"/>
      <c r="P54" t="s">
        <v>43</v>
      </c>
      <c r="Q54" s="5" t="s">
        <v>128</v>
      </c>
      <c r="R54" s="5" t="s">
        <v>129</v>
      </c>
      <c r="S54" s="5" t="s">
        <v>130</v>
      </c>
      <c r="U54" t="s">
        <v>43</v>
      </c>
      <c r="V54" s="12" t="s">
        <v>128</v>
      </c>
      <c r="W54" s="12" t="s">
        <v>129</v>
      </c>
      <c r="X54" s="12" t="s">
        <v>130</v>
      </c>
      <c r="Z54" t="s">
        <v>43</v>
      </c>
      <c r="AA54" s="5" t="s">
        <v>128</v>
      </c>
      <c r="AB54" s="5" t="s">
        <v>129</v>
      </c>
      <c r="AC54" s="5" t="s">
        <v>130</v>
      </c>
      <c r="AE54" t="s">
        <v>43</v>
      </c>
      <c r="AF54" s="5" t="s">
        <v>128</v>
      </c>
      <c r="AG54" s="5" t="s">
        <v>129</v>
      </c>
      <c r="AH54" s="5" t="s">
        <v>130</v>
      </c>
    </row>
    <row r="55" spans="1:34" x14ac:dyDescent="0.2">
      <c r="A55" t="s">
        <v>44</v>
      </c>
      <c r="B55" s="4">
        <v>2.0030000000000001</v>
      </c>
      <c r="C55" s="4">
        <v>4.7270000000000003</v>
      </c>
      <c r="D55" s="4">
        <v>6.8040000000000003</v>
      </c>
      <c r="F55" t="s">
        <v>44</v>
      </c>
      <c r="G55">
        <v>2.0089999999999999</v>
      </c>
      <c r="H55">
        <v>4.7389999999999999</v>
      </c>
      <c r="I55">
        <v>6.8179999999999996</v>
      </c>
      <c r="K55" t="s">
        <v>44</v>
      </c>
      <c r="L55">
        <v>2.004</v>
      </c>
      <c r="M55">
        <v>4.7759999999999998</v>
      </c>
      <c r="N55">
        <v>6.82</v>
      </c>
      <c r="P55" t="s">
        <v>44</v>
      </c>
      <c r="Q55">
        <v>2.0449999999999999</v>
      </c>
      <c r="R55">
        <v>4.8280000000000003</v>
      </c>
      <c r="S55">
        <v>6.8579999999999997</v>
      </c>
      <c r="U55" t="s">
        <v>44</v>
      </c>
      <c r="V55" s="4">
        <v>2.02</v>
      </c>
      <c r="W55" s="4">
        <v>4.76</v>
      </c>
      <c r="X55" s="4">
        <v>6.7530000000000001</v>
      </c>
      <c r="Z55" t="s">
        <v>44</v>
      </c>
      <c r="AA55">
        <v>2.036</v>
      </c>
      <c r="AB55">
        <v>4.8250000000000002</v>
      </c>
      <c r="AC55">
        <v>6.8970000000000002</v>
      </c>
      <c r="AE55" t="s">
        <v>44</v>
      </c>
      <c r="AF55">
        <v>2.036</v>
      </c>
      <c r="AG55">
        <v>4.7969999999999997</v>
      </c>
      <c r="AH55">
        <v>6.8360000000000003</v>
      </c>
    </row>
    <row r="56" spans="1:34" x14ac:dyDescent="0.2">
      <c r="A56" t="s">
        <v>0</v>
      </c>
      <c r="B56" s="4" t="s">
        <v>53</v>
      </c>
      <c r="C56" s="4" t="s">
        <v>53</v>
      </c>
      <c r="D56" s="4" t="s">
        <v>53</v>
      </c>
      <c r="F56" t="s">
        <v>0</v>
      </c>
      <c r="G56" t="s">
        <v>53</v>
      </c>
      <c r="H56" t="s">
        <v>53</v>
      </c>
      <c r="I56" t="s">
        <v>53</v>
      </c>
      <c r="K56" t="s">
        <v>0</v>
      </c>
      <c r="L56" t="s">
        <v>53</v>
      </c>
      <c r="M56" t="s">
        <v>53</v>
      </c>
      <c r="N56" t="s">
        <v>53</v>
      </c>
      <c r="P56" t="s">
        <v>0</v>
      </c>
      <c r="Q56" t="s">
        <v>53</v>
      </c>
      <c r="R56" t="s">
        <v>53</v>
      </c>
      <c r="S56" t="s">
        <v>53</v>
      </c>
      <c r="U56" t="s">
        <v>0</v>
      </c>
      <c r="V56" s="4" t="s">
        <v>53</v>
      </c>
      <c r="W56" s="4" t="s">
        <v>53</v>
      </c>
      <c r="X56" s="4" t="s">
        <v>53</v>
      </c>
      <c r="Z56" t="s">
        <v>0</v>
      </c>
      <c r="AA56" t="s">
        <v>53</v>
      </c>
      <c r="AB56" t="s">
        <v>53</v>
      </c>
      <c r="AC56" t="s">
        <v>53</v>
      </c>
      <c r="AE56" t="s">
        <v>0</v>
      </c>
      <c r="AF56" t="s">
        <v>53</v>
      </c>
      <c r="AG56" t="s">
        <v>53</v>
      </c>
      <c r="AH56" t="s">
        <v>53</v>
      </c>
    </row>
    <row r="57" spans="1:34" x14ac:dyDescent="0.2">
      <c r="A57" t="s">
        <v>2</v>
      </c>
      <c r="B57" s="4">
        <v>5.0739999999999998</v>
      </c>
      <c r="C57" s="4">
        <v>6.1319999999999997</v>
      </c>
      <c r="D57" s="4">
        <v>9.5779999999999994</v>
      </c>
      <c r="F57" t="s">
        <v>2</v>
      </c>
      <c r="G57">
        <v>5.0739999999999998</v>
      </c>
      <c r="H57">
        <v>6.1319999999999997</v>
      </c>
      <c r="I57">
        <v>9.5779999999999994</v>
      </c>
      <c r="K57" t="s">
        <v>2</v>
      </c>
      <c r="L57">
        <v>5.0739999999999998</v>
      </c>
      <c r="M57">
        <v>6.1319999999999997</v>
      </c>
      <c r="N57">
        <v>9.5779999999999994</v>
      </c>
      <c r="P57" t="s">
        <v>2</v>
      </c>
      <c r="Q57">
        <v>5.0739999999999998</v>
      </c>
      <c r="R57">
        <v>6.1319999999999997</v>
      </c>
      <c r="S57">
        <v>9.5779999999999994</v>
      </c>
      <c r="U57" t="s">
        <v>2</v>
      </c>
      <c r="V57" s="4">
        <v>5.0739999999999998</v>
      </c>
      <c r="W57" s="4">
        <v>6.1319999999999997</v>
      </c>
      <c r="X57" s="4">
        <v>9.5779999999999994</v>
      </c>
      <c r="Z57" t="s">
        <v>2</v>
      </c>
      <c r="AA57">
        <v>5.0739999999999998</v>
      </c>
      <c r="AB57">
        <v>6.1319999999999997</v>
      </c>
      <c r="AC57">
        <v>9.5779999999999994</v>
      </c>
      <c r="AE57" t="s">
        <v>2</v>
      </c>
      <c r="AF57">
        <v>5.0739999999999998</v>
      </c>
      <c r="AG57">
        <v>6.1319999999999997</v>
      </c>
      <c r="AH57">
        <v>9.5779999999999994</v>
      </c>
    </row>
    <row r="58" spans="1:34" x14ac:dyDescent="0.2">
      <c r="A58" t="s">
        <v>3</v>
      </c>
      <c r="B58" s="12" t="s">
        <v>120</v>
      </c>
      <c r="C58" s="12" t="s">
        <v>121</v>
      </c>
      <c r="D58" s="12" t="s">
        <v>122</v>
      </c>
      <c r="E58" s="5"/>
      <c r="F58" t="s">
        <v>3</v>
      </c>
      <c r="G58" s="5" t="s">
        <v>120</v>
      </c>
      <c r="H58" s="5" t="s">
        <v>121</v>
      </c>
      <c r="I58" s="5" t="s">
        <v>122</v>
      </c>
      <c r="J58" s="5"/>
      <c r="K58" t="s">
        <v>3</v>
      </c>
      <c r="L58" s="5" t="s">
        <v>120</v>
      </c>
      <c r="M58" s="5" t="s">
        <v>121</v>
      </c>
      <c r="N58" s="5" t="s">
        <v>122</v>
      </c>
      <c r="O58" s="5"/>
      <c r="P58" t="s">
        <v>3</v>
      </c>
      <c r="Q58" s="5" t="s">
        <v>123</v>
      </c>
      <c r="R58" s="5" t="s">
        <v>124</v>
      </c>
      <c r="S58" s="5" t="s">
        <v>125</v>
      </c>
      <c r="U58" t="s">
        <v>3</v>
      </c>
      <c r="V58" s="12" t="s">
        <v>120</v>
      </c>
      <c r="W58" s="12" t="s">
        <v>121</v>
      </c>
      <c r="X58" s="12" t="s">
        <v>122</v>
      </c>
      <c r="Z58" t="s">
        <v>3</v>
      </c>
      <c r="AA58" s="5" t="s">
        <v>123</v>
      </c>
      <c r="AB58" s="5" t="s">
        <v>124</v>
      </c>
      <c r="AC58" s="5" t="s">
        <v>125</v>
      </c>
      <c r="AE58" t="s">
        <v>3</v>
      </c>
      <c r="AF58" s="5" t="s">
        <v>123</v>
      </c>
      <c r="AG58" s="5" t="s">
        <v>124</v>
      </c>
      <c r="AH58" s="5" t="s">
        <v>125</v>
      </c>
    </row>
    <row r="59" spans="1:34" x14ac:dyDescent="0.2">
      <c r="A59" t="s">
        <v>4</v>
      </c>
      <c r="B59" s="12" t="s">
        <v>126</v>
      </c>
      <c r="C59" s="4">
        <v>36.812999725341797</v>
      </c>
      <c r="D59" s="12" t="s">
        <v>127</v>
      </c>
      <c r="E59" s="5"/>
      <c r="F59" t="s">
        <v>4</v>
      </c>
      <c r="G59" s="5" t="s">
        <v>126</v>
      </c>
      <c r="H59">
        <v>36.812999725341797</v>
      </c>
      <c r="I59" s="5" t="s">
        <v>127</v>
      </c>
      <c r="J59" s="5"/>
      <c r="K59" t="s">
        <v>4</v>
      </c>
      <c r="L59" s="5" t="s">
        <v>126</v>
      </c>
      <c r="M59">
        <v>36.812999725341797</v>
      </c>
      <c r="N59" s="5" t="s">
        <v>127</v>
      </c>
      <c r="O59" s="5"/>
      <c r="P59" t="s">
        <v>4</v>
      </c>
      <c r="Q59" s="5" t="s">
        <v>126</v>
      </c>
      <c r="R59">
        <v>36.812999725341797</v>
      </c>
      <c r="S59" s="5" t="s">
        <v>127</v>
      </c>
      <c r="U59" t="s">
        <v>4</v>
      </c>
      <c r="V59" s="12" t="s">
        <v>126</v>
      </c>
      <c r="W59" s="4">
        <v>36.812999725341797</v>
      </c>
      <c r="X59" s="12" t="s">
        <v>127</v>
      </c>
      <c r="Z59" t="s">
        <v>4</v>
      </c>
      <c r="AA59" s="5" t="s">
        <v>126</v>
      </c>
      <c r="AB59">
        <v>36.812999725341797</v>
      </c>
      <c r="AC59" s="5" t="s">
        <v>127</v>
      </c>
      <c r="AE59" t="s">
        <v>4</v>
      </c>
      <c r="AF59" s="5" t="s">
        <v>126</v>
      </c>
      <c r="AG59">
        <v>36.812999725341797</v>
      </c>
      <c r="AH59" s="5" t="s">
        <v>127</v>
      </c>
    </row>
    <row r="60" spans="1:34" x14ac:dyDescent="0.2">
      <c r="A60" t="s">
        <v>43</v>
      </c>
      <c r="B60" s="12" t="s">
        <v>128</v>
      </c>
      <c r="C60" s="12" t="s">
        <v>129</v>
      </c>
      <c r="D60" s="12" t="s">
        <v>130</v>
      </c>
      <c r="E60" s="5"/>
      <c r="F60" t="s">
        <v>43</v>
      </c>
      <c r="G60" s="5" t="s">
        <v>128</v>
      </c>
      <c r="H60" s="5" t="s">
        <v>129</v>
      </c>
      <c r="I60" s="5" t="s">
        <v>130</v>
      </c>
      <c r="J60" s="5"/>
      <c r="K60" t="s">
        <v>43</v>
      </c>
      <c r="L60" s="5" t="s">
        <v>128</v>
      </c>
      <c r="M60" s="5" t="s">
        <v>129</v>
      </c>
      <c r="N60" s="5" t="s">
        <v>130</v>
      </c>
      <c r="O60" s="5"/>
      <c r="P60" t="s">
        <v>43</v>
      </c>
      <c r="Q60" s="5" t="s">
        <v>128</v>
      </c>
      <c r="R60" s="5" t="s">
        <v>129</v>
      </c>
      <c r="S60" s="5" t="s">
        <v>130</v>
      </c>
      <c r="U60" t="s">
        <v>43</v>
      </c>
      <c r="V60" s="12" t="s">
        <v>128</v>
      </c>
      <c r="W60" s="12" t="s">
        <v>129</v>
      </c>
      <c r="X60" s="12" t="s">
        <v>130</v>
      </c>
      <c r="Z60" t="s">
        <v>43</v>
      </c>
      <c r="AA60" s="5" t="s">
        <v>128</v>
      </c>
      <c r="AB60" s="5" t="s">
        <v>129</v>
      </c>
      <c r="AC60" s="5" t="s">
        <v>130</v>
      </c>
      <c r="AE60" t="s">
        <v>43</v>
      </c>
      <c r="AF60" s="5" t="s">
        <v>128</v>
      </c>
      <c r="AG60" s="5" t="s">
        <v>129</v>
      </c>
      <c r="AH60" s="5" t="s">
        <v>130</v>
      </c>
    </row>
    <row r="61" spans="1:34" x14ac:dyDescent="0.2">
      <c r="A61" t="s">
        <v>44</v>
      </c>
      <c r="B61" s="4">
        <v>2.0009999999999999</v>
      </c>
      <c r="C61" s="4">
        <v>4.76</v>
      </c>
      <c r="D61" s="4">
        <v>6.7750000000000004</v>
      </c>
      <c r="F61" t="s">
        <v>44</v>
      </c>
      <c r="G61">
        <v>2.0099999999999998</v>
      </c>
      <c r="H61">
        <v>4.742</v>
      </c>
      <c r="I61">
        <v>6.8120000000000003</v>
      </c>
      <c r="K61" t="s">
        <v>44</v>
      </c>
      <c r="L61">
        <v>2.0139999999999998</v>
      </c>
      <c r="M61">
        <v>4.7640000000000002</v>
      </c>
      <c r="N61">
        <v>6.7930000000000001</v>
      </c>
      <c r="P61" t="s">
        <v>44</v>
      </c>
      <c r="Q61">
        <v>2.0329999999999999</v>
      </c>
      <c r="R61">
        <v>4.8319999999999999</v>
      </c>
      <c r="S61">
        <v>6.8550000000000004</v>
      </c>
      <c r="U61" t="s">
        <v>44</v>
      </c>
      <c r="V61" s="4">
        <v>2.012</v>
      </c>
      <c r="W61" s="4">
        <v>4.7670000000000003</v>
      </c>
      <c r="X61" s="4">
        <v>6.7830000000000004</v>
      </c>
      <c r="Z61" t="s">
        <v>44</v>
      </c>
      <c r="AA61">
        <v>2.0299999999999998</v>
      </c>
      <c r="AB61">
        <v>4.8380000000000001</v>
      </c>
      <c r="AC61">
        <v>6.8419999999999996</v>
      </c>
      <c r="AE61" t="s">
        <v>44</v>
      </c>
      <c r="AF61">
        <v>2.0430000000000001</v>
      </c>
      <c r="AG61">
        <v>4.7960000000000003</v>
      </c>
      <c r="AH61">
        <v>6.827</v>
      </c>
    </row>
    <row r="62" spans="1:34" x14ac:dyDescent="0.2">
      <c r="A62" t="s">
        <v>0</v>
      </c>
      <c r="B62" s="4" t="s">
        <v>54</v>
      </c>
      <c r="C62" s="4" t="s">
        <v>54</v>
      </c>
      <c r="D62" s="4" t="s">
        <v>54</v>
      </c>
      <c r="F62" t="s">
        <v>0</v>
      </c>
      <c r="G62" t="s">
        <v>54</v>
      </c>
      <c r="H62" t="s">
        <v>54</v>
      </c>
      <c r="I62" t="s">
        <v>54</v>
      </c>
      <c r="K62" t="s">
        <v>0</v>
      </c>
      <c r="L62" t="s">
        <v>54</v>
      </c>
      <c r="M62" t="s">
        <v>54</v>
      </c>
      <c r="N62" t="s">
        <v>54</v>
      </c>
      <c r="P62" t="s">
        <v>0</v>
      </c>
      <c r="Q62" t="s">
        <v>54</v>
      </c>
      <c r="R62" t="s">
        <v>54</v>
      </c>
      <c r="S62" t="s">
        <v>54</v>
      </c>
      <c r="U62" t="s">
        <v>0</v>
      </c>
      <c r="V62" s="4" t="s">
        <v>54</v>
      </c>
      <c r="W62" s="4" t="s">
        <v>54</v>
      </c>
      <c r="X62" s="4" t="s">
        <v>54</v>
      </c>
      <c r="Z62" t="s">
        <v>0</v>
      </c>
      <c r="AA62" t="s">
        <v>54</v>
      </c>
      <c r="AB62" t="s">
        <v>54</v>
      </c>
      <c r="AC62" t="s">
        <v>54</v>
      </c>
      <c r="AE62" t="s">
        <v>0</v>
      </c>
      <c r="AF62" t="s">
        <v>54</v>
      </c>
      <c r="AG62" t="s">
        <v>54</v>
      </c>
      <c r="AH62" t="s">
        <v>54</v>
      </c>
    </row>
    <row r="63" spans="1:34" x14ac:dyDescent="0.2">
      <c r="A63" t="s">
        <v>2</v>
      </c>
      <c r="B63" s="4">
        <v>2.17</v>
      </c>
      <c r="C63" s="4">
        <v>12.180999999999999</v>
      </c>
      <c r="D63" s="4">
        <v>10.686</v>
      </c>
      <c r="F63" t="s">
        <v>2</v>
      </c>
      <c r="G63">
        <v>2.17</v>
      </c>
      <c r="H63">
        <v>12.180999999999999</v>
      </c>
      <c r="I63">
        <v>10.686</v>
      </c>
      <c r="K63" t="s">
        <v>2</v>
      </c>
      <c r="L63">
        <v>2.17</v>
      </c>
      <c r="M63">
        <v>12.180999999999999</v>
      </c>
      <c r="N63">
        <v>10.686</v>
      </c>
      <c r="P63" t="s">
        <v>2</v>
      </c>
      <c r="Q63">
        <v>2.17</v>
      </c>
      <c r="R63">
        <v>12.180999999999999</v>
      </c>
      <c r="S63">
        <v>10.686</v>
      </c>
      <c r="U63" t="s">
        <v>2</v>
      </c>
      <c r="V63" s="4">
        <v>2.17</v>
      </c>
      <c r="W63" s="4">
        <v>12.180999999999999</v>
      </c>
      <c r="X63" s="4">
        <v>10.686</v>
      </c>
      <c r="Z63" t="s">
        <v>2</v>
      </c>
      <c r="AA63">
        <v>2.17</v>
      </c>
      <c r="AB63">
        <v>12.180999999999999</v>
      </c>
      <c r="AC63">
        <v>10.686</v>
      </c>
      <c r="AE63" t="s">
        <v>2</v>
      </c>
      <c r="AF63">
        <v>2.17</v>
      </c>
      <c r="AG63">
        <v>12.180999999999999</v>
      </c>
      <c r="AH63">
        <v>10.686</v>
      </c>
    </row>
    <row r="64" spans="1:34" x14ac:dyDescent="0.2">
      <c r="A64" t="s">
        <v>3</v>
      </c>
      <c r="B64" s="12" t="s">
        <v>131</v>
      </c>
      <c r="C64" s="12" t="s">
        <v>132</v>
      </c>
      <c r="D64" s="12" t="s">
        <v>133</v>
      </c>
      <c r="E64" s="5"/>
      <c r="F64" t="s">
        <v>3</v>
      </c>
      <c r="G64" s="5" t="s">
        <v>131</v>
      </c>
      <c r="H64" s="5" t="s">
        <v>132</v>
      </c>
      <c r="I64" s="5" t="s">
        <v>133</v>
      </c>
      <c r="J64" s="5"/>
      <c r="K64" t="s">
        <v>3</v>
      </c>
      <c r="L64" s="5" t="s">
        <v>131</v>
      </c>
      <c r="M64" s="5" t="s">
        <v>132</v>
      </c>
      <c r="N64" s="5" t="s">
        <v>133</v>
      </c>
      <c r="O64" s="5"/>
      <c r="P64" t="s">
        <v>3</v>
      </c>
      <c r="Q64" s="5" t="s">
        <v>134</v>
      </c>
      <c r="R64" s="5" t="s">
        <v>135</v>
      </c>
      <c r="S64" s="5" t="s">
        <v>136</v>
      </c>
      <c r="U64" t="s">
        <v>3</v>
      </c>
      <c r="V64" s="12" t="s">
        <v>131</v>
      </c>
      <c r="W64" s="12" t="s">
        <v>132</v>
      </c>
      <c r="X64" s="12" t="s">
        <v>133</v>
      </c>
      <c r="Z64" t="s">
        <v>3</v>
      </c>
      <c r="AA64" s="5" t="s">
        <v>134</v>
      </c>
      <c r="AB64" s="5" t="s">
        <v>135</v>
      </c>
      <c r="AC64" s="5" t="s">
        <v>136</v>
      </c>
      <c r="AE64" t="s">
        <v>3</v>
      </c>
      <c r="AF64" s="5" t="s">
        <v>134</v>
      </c>
      <c r="AG64" s="5" t="s">
        <v>135</v>
      </c>
      <c r="AH64" s="5" t="s">
        <v>136</v>
      </c>
    </row>
    <row r="65" spans="1:34" x14ac:dyDescent="0.2">
      <c r="A65" t="s">
        <v>4</v>
      </c>
      <c r="B65" s="12" t="s">
        <v>137</v>
      </c>
      <c r="C65" s="12" t="s">
        <v>138</v>
      </c>
      <c r="D65" s="12" t="s">
        <v>139</v>
      </c>
      <c r="E65" s="5"/>
      <c r="F65" t="s">
        <v>4</v>
      </c>
      <c r="G65" s="5" t="s">
        <v>137</v>
      </c>
      <c r="H65" s="5" t="s">
        <v>138</v>
      </c>
      <c r="I65" s="5" t="s">
        <v>139</v>
      </c>
      <c r="J65" s="5"/>
      <c r="K65" t="s">
        <v>4</v>
      </c>
      <c r="L65" s="5" t="s">
        <v>137</v>
      </c>
      <c r="M65" s="5" t="s">
        <v>138</v>
      </c>
      <c r="N65" s="5" t="s">
        <v>139</v>
      </c>
      <c r="O65" s="5"/>
      <c r="P65" t="s">
        <v>4</v>
      </c>
      <c r="Q65" s="5" t="s">
        <v>137</v>
      </c>
      <c r="R65" s="5" t="s">
        <v>138</v>
      </c>
      <c r="S65" s="5" t="s">
        <v>139</v>
      </c>
      <c r="U65" t="s">
        <v>4</v>
      </c>
      <c r="V65" s="12" t="s">
        <v>137</v>
      </c>
      <c r="W65" s="12" t="s">
        <v>138</v>
      </c>
      <c r="X65" s="12" t="s">
        <v>139</v>
      </c>
      <c r="Z65" t="s">
        <v>4</v>
      </c>
      <c r="AA65" s="5" t="s">
        <v>137</v>
      </c>
      <c r="AB65" s="5" t="s">
        <v>138</v>
      </c>
      <c r="AC65" s="5" t="s">
        <v>139</v>
      </c>
      <c r="AE65" t="s">
        <v>4</v>
      </c>
      <c r="AF65" s="5" t="s">
        <v>137</v>
      </c>
      <c r="AG65" s="5" t="s">
        <v>138</v>
      </c>
      <c r="AH65" s="5" t="s">
        <v>139</v>
      </c>
    </row>
    <row r="66" spans="1:34" x14ac:dyDescent="0.2">
      <c r="A66" t="s">
        <v>43</v>
      </c>
      <c r="B66" s="4">
        <v>0.94180615087283204</v>
      </c>
      <c r="C66" s="12" t="s">
        <v>140</v>
      </c>
      <c r="D66" s="12" t="s">
        <v>141</v>
      </c>
      <c r="E66" s="5"/>
      <c r="F66" t="s">
        <v>43</v>
      </c>
      <c r="G66">
        <v>0.94180615087283204</v>
      </c>
      <c r="H66" s="5" t="s">
        <v>140</v>
      </c>
      <c r="I66" s="5" t="s">
        <v>141</v>
      </c>
      <c r="J66" s="5"/>
      <c r="K66" t="s">
        <v>43</v>
      </c>
      <c r="L66">
        <v>0.94180615087283204</v>
      </c>
      <c r="M66" s="5" t="s">
        <v>140</v>
      </c>
      <c r="N66" s="5" t="s">
        <v>141</v>
      </c>
      <c r="O66" s="5"/>
      <c r="P66" t="s">
        <v>43</v>
      </c>
      <c r="Q66">
        <v>0.94180615087283204</v>
      </c>
      <c r="R66" s="5" t="s">
        <v>140</v>
      </c>
      <c r="S66" s="5" t="s">
        <v>141</v>
      </c>
      <c r="U66" t="s">
        <v>43</v>
      </c>
      <c r="V66" s="4">
        <v>0.94180615087283204</v>
      </c>
      <c r="W66" s="12" t="s">
        <v>140</v>
      </c>
      <c r="X66" s="12" t="s">
        <v>141</v>
      </c>
      <c r="Z66" t="s">
        <v>43</v>
      </c>
      <c r="AA66">
        <v>0.94180615087283204</v>
      </c>
      <c r="AB66" s="5" t="s">
        <v>140</v>
      </c>
      <c r="AC66" s="5" t="s">
        <v>141</v>
      </c>
      <c r="AE66" t="s">
        <v>43</v>
      </c>
      <c r="AF66">
        <v>0.94180615087283204</v>
      </c>
      <c r="AG66" s="5" t="s">
        <v>140</v>
      </c>
      <c r="AH66" s="5" t="s">
        <v>141</v>
      </c>
    </row>
    <row r="67" spans="1:34" x14ac:dyDescent="0.2">
      <c r="A67" t="s">
        <v>44</v>
      </c>
      <c r="B67" s="4">
        <v>2.843</v>
      </c>
      <c r="C67" s="4">
        <v>3.8559999999999999</v>
      </c>
      <c r="D67" s="4">
        <v>6.6680000000000001</v>
      </c>
      <c r="F67" t="s">
        <v>44</v>
      </c>
      <c r="G67">
        <v>2.8519999999999999</v>
      </c>
      <c r="H67">
        <v>3.8559999999999999</v>
      </c>
      <c r="I67">
        <v>6.6360000000000001</v>
      </c>
      <c r="K67" t="s">
        <v>44</v>
      </c>
      <c r="L67">
        <v>2.85</v>
      </c>
      <c r="M67">
        <v>3.8439999999999999</v>
      </c>
      <c r="N67">
        <v>6.6310000000000002</v>
      </c>
      <c r="P67" t="s">
        <v>44</v>
      </c>
      <c r="Q67">
        <v>2.9039999999999999</v>
      </c>
      <c r="R67">
        <v>3.9049999999999998</v>
      </c>
      <c r="S67">
        <v>6.6870000000000003</v>
      </c>
      <c r="U67" t="s">
        <v>44</v>
      </c>
      <c r="V67" s="4">
        <v>2.8650000000000002</v>
      </c>
      <c r="W67" s="4">
        <v>3.8639999999999999</v>
      </c>
      <c r="X67" s="4">
        <v>6.6130000000000004</v>
      </c>
      <c r="Z67" t="s">
        <v>44</v>
      </c>
      <c r="AA67">
        <v>2.8919999999999999</v>
      </c>
      <c r="AB67">
        <v>3.9079999999999999</v>
      </c>
      <c r="AC67">
        <v>6.6929999999999996</v>
      </c>
      <c r="AE67" t="s">
        <v>44</v>
      </c>
      <c r="AF67">
        <v>2.8769999999999998</v>
      </c>
      <c r="AG67">
        <v>3.8820000000000001</v>
      </c>
      <c r="AH67">
        <v>6.6619999999999999</v>
      </c>
    </row>
    <row r="68" spans="1:34" x14ac:dyDescent="0.2">
      <c r="A68" t="s">
        <v>0</v>
      </c>
      <c r="B68" s="4" t="s">
        <v>55</v>
      </c>
      <c r="C68" s="4" t="s">
        <v>55</v>
      </c>
      <c r="D68" s="4" t="s">
        <v>55</v>
      </c>
      <c r="F68" t="s">
        <v>0</v>
      </c>
      <c r="G68" t="s">
        <v>55</v>
      </c>
      <c r="H68" t="s">
        <v>55</v>
      </c>
      <c r="I68" t="s">
        <v>55</v>
      </c>
      <c r="K68" t="s">
        <v>0</v>
      </c>
      <c r="L68" t="s">
        <v>55</v>
      </c>
      <c r="M68" t="s">
        <v>55</v>
      </c>
      <c r="N68" t="s">
        <v>55</v>
      </c>
      <c r="P68" t="s">
        <v>0</v>
      </c>
      <c r="Q68" t="s">
        <v>55</v>
      </c>
      <c r="R68" t="s">
        <v>55</v>
      </c>
      <c r="S68" t="s">
        <v>55</v>
      </c>
      <c r="U68" t="s">
        <v>0</v>
      </c>
      <c r="V68" s="4" t="s">
        <v>55</v>
      </c>
      <c r="W68" s="4" t="s">
        <v>55</v>
      </c>
      <c r="X68" s="4" t="s">
        <v>55</v>
      </c>
      <c r="Z68" t="s">
        <v>0</v>
      </c>
      <c r="AA68" t="s">
        <v>55</v>
      </c>
      <c r="AB68" t="s">
        <v>55</v>
      </c>
      <c r="AC68" t="s">
        <v>55</v>
      </c>
      <c r="AE68" t="s">
        <v>0</v>
      </c>
      <c r="AF68" t="s">
        <v>55</v>
      </c>
      <c r="AG68" t="s">
        <v>55</v>
      </c>
      <c r="AH68" t="s">
        <v>55</v>
      </c>
    </row>
    <row r="69" spans="1:34" x14ac:dyDescent="0.2">
      <c r="A69" t="s">
        <v>2</v>
      </c>
      <c r="B69" s="4">
        <v>2.17</v>
      </c>
      <c r="C69" s="4">
        <v>12.180999999999999</v>
      </c>
      <c r="D69" s="4">
        <v>10.686</v>
      </c>
      <c r="F69" t="s">
        <v>2</v>
      </c>
      <c r="G69">
        <v>2.17</v>
      </c>
      <c r="H69">
        <v>12.180999999999999</v>
      </c>
      <c r="I69">
        <v>10.686</v>
      </c>
      <c r="K69" t="s">
        <v>2</v>
      </c>
      <c r="L69">
        <v>2.17</v>
      </c>
      <c r="M69">
        <v>12.180999999999999</v>
      </c>
      <c r="N69">
        <v>10.686</v>
      </c>
      <c r="P69" t="s">
        <v>2</v>
      </c>
      <c r="Q69">
        <v>2.17</v>
      </c>
      <c r="R69">
        <v>12.180999999999999</v>
      </c>
      <c r="S69">
        <v>10.686</v>
      </c>
      <c r="U69" t="s">
        <v>2</v>
      </c>
      <c r="V69" s="4">
        <v>2.17</v>
      </c>
      <c r="W69" s="4">
        <v>12.180999999999999</v>
      </c>
      <c r="X69" s="4">
        <v>10.686</v>
      </c>
      <c r="Z69" t="s">
        <v>2</v>
      </c>
      <c r="AA69">
        <v>2.17</v>
      </c>
      <c r="AB69">
        <v>12.180999999999999</v>
      </c>
      <c r="AC69">
        <v>10.686</v>
      </c>
      <c r="AE69" t="s">
        <v>2</v>
      </c>
      <c r="AF69">
        <v>2.17</v>
      </c>
      <c r="AG69">
        <v>12.180999999999999</v>
      </c>
      <c r="AH69">
        <v>10.686</v>
      </c>
    </row>
    <row r="70" spans="1:34" x14ac:dyDescent="0.2">
      <c r="A70" t="s">
        <v>3</v>
      </c>
      <c r="B70" s="12" t="s">
        <v>131</v>
      </c>
      <c r="C70" s="12" t="s">
        <v>132</v>
      </c>
      <c r="D70" s="12" t="s">
        <v>133</v>
      </c>
      <c r="E70" s="5"/>
      <c r="F70" t="s">
        <v>3</v>
      </c>
      <c r="G70" s="5" t="s">
        <v>131</v>
      </c>
      <c r="H70" s="5" t="s">
        <v>132</v>
      </c>
      <c r="I70" s="5" t="s">
        <v>133</v>
      </c>
      <c r="J70" s="5"/>
      <c r="K70" t="s">
        <v>3</v>
      </c>
      <c r="L70" s="5" t="s">
        <v>131</v>
      </c>
      <c r="M70" s="5" t="s">
        <v>132</v>
      </c>
      <c r="N70" s="5" t="s">
        <v>133</v>
      </c>
      <c r="O70" s="5"/>
      <c r="P70" t="s">
        <v>3</v>
      </c>
      <c r="Q70" s="5" t="s">
        <v>134</v>
      </c>
      <c r="R70" s="5" t="s">
        <v>135</v>
      </c>
      <c r="S70" s="5" t="s">
        <v>136</v>
      </c>
      <c r="U70" t="s">
        <v>3</v>
      </c>
      <c r="V70" s="12" t="s">
        <v>131</v>
      </c>
      <c r="W70" s="12" t="s">
        <v>132</v>
      </c>
      <c r="X70" s="12" t="s">
        <v>133</v>
      </c>
      <c r="Z70" t="s">
        <v>3</v>
      </c>
      <c r="AA70" s="5" t="s">
        <v>134</v>
      </c>
      <c r="AB70" s="5" t="s">
        <v>135</v>
      </c>
      <c r="AC70" s="5" t="s">
        <v>136</v>
      </c>
      <c r="AE70" t="s">
        <v>3</v>
      </c>
      <c r="AF70" s="5" t="s">
        <v>134</v>
      </c>
      <c r="AG70" s="5" t="s">
        <v>135</v>
      </c>
      <c r="AH70" s="5" t="s">
        <v>136</v>
      </c>
    </row>
    <row r="71" spans="1:34" x14ac:dyDescent="0.2">
      <c r="A71" t="s">
        <v>4</v>
      </c>
      <c r="B71" s="12" t="s">
        <v>137</v>
      </c>
      <c r="C71" s="12" t="s">
        <v>138</v>
      </c>
      <c r="D71" s="12" t="s">
        <v>139</v>
      </c>
      <c r="E71" s="5"/>
      <c r="F71" t="s">
        <v>4</v>
      </c>
      <c r="G71" s="5" t="s">
        <v>137</v>
      </c>
      <c r="H71" s="5" t="s">
        <v>138</v>
      </c>
      <c r="I71" s="5" t="s">
        <v>139</v>
      </c>
      <c r="J71" s="5"/>
      <c r="K71" t="s">
        <v>4</v>
      </c>
      <c r="L71" s="5" t="s">
        <v>137</v>
      </c>
      <c r="M71" s="5" t="s">
        <v>138</v>
      </c>
      <c r="N71" s="5" t="s">
        <v>139</v>
      </c>
      <c r="O71" s="5"/>
      <c r="P71" t="s">
        <v>4</v>
      </c>
      <c r="Q71" s="5" t="s">
        <v>137</v>
      </c>
      <c r="R71" s="5" t="s">
        <v>138</v>
      </c>
      <c r="S71" s="5" t="s">
        <v>139</v>
      </c>
      <c r="U71" t="s">
        <v>4</v>
      </c>
      <c r="V71" s="12" t="s">
        <v>137</v>
      </c>
      <c r="W71" s="12" t="s">
        <v>138</v>
      </c>
      <c r="X71" s="12" t="s">
        <v>139</v>
      </c>
      <c r="Z71" t="s">
        <v>4</v>
      </c>
      <c r="AA71" s="5" t="s">
        <v>137</v>
      </c>
      <c r="AB71" s="5" t="s">
        <v>138</v>
      </c>
      <c r="AC71" s="5" t="s">
        <v>139</v>
      </c>
      <c r="AE71" t="s">
        <v>4</v>
      </c>
      <c r="AF71" s="5" t="s">
        <v>137</v>
      </c>
      <c r="AG71" s="5" t="s">
        <v>138</v>
      </c>
      <c r="AH71" s="5" t="s">
        <v>139</v>
      </c>
    </row>
    <row r="72" spans="1:34" x14ac:dyDescent="0.2">
      <c r="A72" t="s">
        <v>43</v>
      </c>
      <c r="B72" s="4">
        <v>0.94180615087283204</v>
      </c>
      <c r="C72" s="12" t="s">
        <v>140</v>
      </c>
      <c r="D72" s="12" t="s">
        <v>141</v>
      </c>
      <c r="E72" s="5"/>
      <c r="F72" t="s">
        <v>43</v>
      </c>
      <c r="G72">
        <v>0.94180615087283204</v>
      </c>
      <c r="H72" s="5" t="s">
        <v>140</v>
      </c>
      <c r="I72" s="5" t="s">
        <v>141</v>
      </c>
      <c r="J72" s="5"/>
      <c r="K72" t="s">
        <v>43</v>
      </c>
      <c r="L72">
        <v>0.94180615087283204</v>
      </c>
      <c r="M72" s="5" t="s">
        <v>140</v>
      </c>
      <c r="N72" s="5" t="s">
        <v>141</v>
      </c>
      <c r="O72" s="5"/>
      <c r="P72" t="s">
        <v>43</v>
      </c>
      <c r="Q72">
        <v>0.94180615087283204</v>
      </c>
      <c r="R72" s="5" t="s">
        <v>140</v>
      </c>
      <c r="S72" s="5" t="s">
        <v>141</v>
      </c>
      <c r="U72" t="s">
        <v>43</v>
      </c>
      <c r="V72" s="4">
        <v>0.94180615087283204</v>
      </c>
      <c r="W72" s="12" t="s">
        <v>140</v>
      </c>
      <c r="X72" s="12" t="s">
        <v>141</v>
      </c>
      <c r="Z72" t="s">
        <v>43</v>
      </c>
      <c r="AA72">
        <v>0.94180615087283204</v>
      </c>
      <c r="AB72" s="5" t="s">
        <v>140</v>
      </c>
      <c r="AC72" s="5" t="s">
        <v>141</v>
      </c>
      <c r="AE72" t="s">
        <v>43</v>
      </c>
      <c r="AF72">
        <v>0.94180615087283204</v>
      </c>
      <c r="AG72" s="5" t="s">
        <v>140</v>
      </c>
      <c r="AH72" s="5" t="s">
        <v>141</v>
      </c>
    </row>
    <row r="73" spans="1:34" x14ac:dyDescent="0.2">
      <c r="A73" t="s">
        <v>44</v>
      </c>
      <c r="B73" s="4">
        <v>2.839</v>
      </c>
      <c r="C73" s="4">
        <v>3.859</v>
      </c>
      <c r="D73" s="4">
        <v>6.6369999999999996</v>
      </c>
      <c r="F73" t="s">
        <v>44</v>
      </c>
      <c r="G73">
        <v>2.8540000000000001</v>
      </c>
      <c r="H73">
        <v>3.87</v>
      </c>
      <c r="I73">
        <v>6.6550000000000002</v>
      </c>
      <c r="K73" t="s">
        <v>44</v>
      </c>
      <c r="L73">
        <v>2.8330000000000002</v>
      </c>
      <c r="M73">
        <v>3.855</v>
      </c>
      <c r="N73">
        <v>6.6319999999999997</v>
      </c>
      <c r="P73" t="s">
        <v>44</v>
      </c>
      <c r="Q73">
        <v>2.8980000000000001</v>
      </c>
      <c r="R73">
        <v>3.9220000000000002</v>
      </c>
      <c r="S73">
        <v>6.7320000000000002</v>
      </c>
      <c r="U73" t="s">
        <v>44</v>
      </c>
      <c r="V73" s="4">
        <v>2.8439999999999999</v>
      </c>
      <c r="W73" s="4">
        <v>3.863</v>
      </c>
      <c r="X73" s="4">
        <v>6.6120000000000001</v>
      </c>
      <c r="Z73" t="s">
        <v>44</v>
      </c>
      <c r="AA73">
        <v>2.8809999999999998</v>
      </c>
      <c r="AB73">
        <v>3.9729999999999999</v>
      </c>
      <c r="AC73">
        <v>6.7320000000000002</v>
      </c>
      <c r="AE73" t="s">
        <v>44</v>
      </c>
      <c r="AF73">
        <v>2.8860000000000001</v>
      </c>
      <c r="AG73">
        <v>3.9140000000000001</v>
      </c>
      <c r="AH73">
        <v>6.6479999999999997</v>
      </c>
    </row>
    <row r="74" spans="1:34" x14ac:dyDescent="0.2">
      <c r="A74" t="s">
        <v>0</v>
      </c>
      <c r="B74" s="4" t="s">
        <v>56</v>
      </c>
      <c r="C74" s="4" t="s">
        <v>56</v>
      </c>
      <c r="D74" s="4" t="s">
        <v>56</v>
      </c>
      <c r="F74" t="s">
        <v>0</v>
      </c>
      <c r="G74" t="s">
        <v>56</v>
      </c>
      <c r="H74" t="s">
        <v>56</v>
      </c>
      <c r="I74" t="s">
        <v>56</v>
      </c>
      <c r="K74" t="s">
        <v>0</v>
      </c>
      <c r="L74" t="s">
        <v>56</v>
      </c>
      <c r="M74" t="s">
        <v>56</v>
      </c>
      <c r="N74" t="s">
        <v>56</v>
      </c>
      <c r="P74" t="s">
        <v>0</v>
      </c>
      <c r="Q74" t="s">
        <v>56</v>
      </c>
      <c r="R74" t="s">
        <v>56</v>
      </c>
      <c r="S74" t="s">
        <v>56</v>
      </c>
      <c r="U74" t="s">
        <v>0</v>
      </c>
      <c r="V74" s="4" t="s">
        <v>56</v>
      </c>
      <c r="W74" s="4" t="s">
        <v>56</v>
      </c>
      <c r="X74" s="4" t="s">
        <v>56</v>
      </c>
      <c r="Z74" t="s">
        <v>0</v>
      </c>
      <c r="AA74" t="s">
        <v>56</v>
      </c>
      <c r="AB74" t="s">
        <v>56</v>
      </c>
      <c r="AC74" t="s">
        <v>56</v>
      </c>
      <c r="AE74" t="s">
        <v>0</v>
      </c>
      <c r="AF74" t="s">
        <v>56</v>
      </c>
      <c r="AG74" t="s">
        <v>56</v>
      </c>
      <c r="AH74" t="s">
        <v>56</v>
      </c>
    </row>
    <row r="75" spans="1:34" x14ac:dyDescent="0.2">
      <c r="A75" t="s">
        <v>2</v>
      </c>
      <c r="B75" s="4">
        <v>3.44</v>
      </c>
      <c r="C75" s="4">
        <v>46.665999999999997</v>
      </c>
      <c r="D75" s="4">
        <v>53.335999999999999</v>
      </c>
      <c r="F75" t="s">
        <v>2</v>
      </c>
      <c r="G75">
        <v>3.44</v>
      </c>
      <c r="H75">
        <v>46.665999999999997</v>
      </c>
      <c r="I75">
        <v>53.335999999999999</v>
      </c>
      <c r="K75" t="s">
        <v>2</v>
      </c>
      <c r="L75">
        <v>3.44</v>
      </c>
      <c r="M75">
        <v>46.665999999999997</v>
      </c>
      <c r="N75">
        <v>53.335999999999999</v>
      </c>
      <c r="P75" t="s">
        <v>2</v>
      </c>
      <c r="Q75">
        <v>3.44</v>
      </c>
      <c r="R75">
        <v>46.665999999999997</v>
      </c>
      <c r="S75">
        <v>53.335999999999999</v>
      </c>
      <c r="U75" t="s">
        <v>2</v>
      </c>
      <c r="V75" s="4">
        <v>3.44</v>
      </c>
      <c r="W75" s="4">
        <v>46.665999999999997</v>
      </c>
      <c r="X75" s="4">
        <v>53.335999999999999</v>
      </c>
      <c r="Z75" t="s">
        <v>2</v>
      </c>
      <c r="AA75">
        <v>3.44</v>
      </c>
      <c r="AB75">
        <v>46.665999999999997</v>
      </c>
      <c r="AC75">
        <v>53.335999999999999</v>
      </c>
      <c r="AE75" t="s">
        <v>2</v>
      </c>
      <c r="AF75">
        <v>3.44</v>
      </c>
      <c r="AG75">
        <v>46.665999999999997</v>
      </c>
      <c r="AH75">
        <v>53.335999999999999</v>
      </c>
    </row>
    <row r="76" spans="1:34" x14ac:dyDescent="0.2">
      <c r="A76" t="s">
        <v>3</v>
      </c>
      <c r="B76" s="12" t="s">
        <v>142</v>
      </c>
      <c r="C76" s="12" t="s">
        <v>143</v>
      </c>
      <c r="D76" s="12" t="s">
        <v>144</v>
      </c>
      <c r="E76" s="5"/>
      <c r="F76" t="s">
        <v>3</v>
      </c>
      <c r="G76" s="5" t="s">
        <v>142</v>
      </c>
      <c r="H76" s="5" t="s">
        <v>143</v>
      </c>
      <c r="I76" s="5" t="s">
        <v>144</v>
      </c>
      <c r="J76" s="5"/>
      <c r="K76" t="s">
        <v>3</v>
      </c>
      <c r="L76" s="5" t="s">
        <v>142</v>
      </c>
      <c r="M76" s="5" t="s">
        <v>143</v>
      </c>
      <c r="N76" s="5" t="s">
        <v>144</v>
      </c>
      <c r="O76" s="5"/>
      <c r="P76" t="s">
        <v>3</v>
      </c>
      <c r="Q76" s="5" t="s">
        <v>145</v>
      </c>
      <c r="R76" s="5" t="s">
        <v>146</v>
      </c>
      <c r="S76" s="5" t="s">
        <v>147</v>
      </c>
      <c r="U76" t="s">
        <v>3</v>
      </c>
      <c r="V76" s="12" t="s">
        <v>142</v>
      </c>
      <c r="W76" s="12" t="s">
        <v>143</v>
      </c>
      <c r="X76" s="12" t="s">
        <v>144</v>
      </c>
      <c r="Z76" t="s">
        <v>3</v>
      </c>
      <c r="AA76" s="5" t="s">
        <v>145</v>
      </c>
      <c r="AB76" s="5" t="s">
        <v>146</v>
      </c>
      <c r="AC76" s="5" t="s">
        <v>147</v>
      </c>
      <c r="AE76" t="s">
        <v>3</v>
      </c>
      <c r="AF76" s="5" t="s">
        <v>145</v>
      </c>
      <c r="AG76" s="5" t="s">
        <v>146</v>
      </c>
      <c r="AH76" s="5" t="s">
        <v>147</v>
      </c>
    </row>
    <row r="77" spans="1:34" x14ac:dyDescent="0.2">
      <c r="A77" t="s">
        <v>4</v>
      </c>
      <c r="B77" s="12" t="s">
        <v>148</v>
      </c>
      <c r="C77" s="12" t="s">
        <v>149</v>
      </c>
      <c r="D77" s="12" t="s">
        <v>150</v>
      </c>
      <c r="E77" s="5"/>
      <c r="F77" t="s">
        <v>4</v>
      </c>
      <c r="G77" s="5" t="s">
        <v>148</v>
      </c>
      <c r="H77" s="5" t="s">
        <v>149</v>
      </c>
      <c r="I77" s="5" t="s">
        <v>150</v>
      </c>
      <c r="J77" s="5"/>
      <c r="K77" t="s">
        <v>4</v>
      </c>
      <c r="L77" s="5" t="s">
        <v>148</v>
      </c>
      <c r="M77" s="5" t="s">
        <v>149</v>
      </c>
      <c r="N77" s="5" t="s">
        <v>150</v>
      </c>
      <c r="O77" s="5"/>
      <c r="P77" t="s">
        <v>4</v>
      </c>
      <c r="Q77" s="5" t="s">
        <v>148</v>
      </c>
      <c r="R77" s="5" t="s">
        <v>149</v>
      </c>
      <c r="S77" s="5" t="s">
        <v>150</v>
      </c>
      <c r="U77" t="s">
        <v>4</v>
      </c>
      <c r="V77" s="12" t="s">
        <v>148</v>
      </c>
      <c r="W77" s="12" t="s">
        <v>149</v>
      </c>
      <c r="X77" s="12" t="s">
        <v>150</v>
      </c>
      <c r="Z77" t="s">
        <v>4</v>
      </c>
      <c r="AA77" s="5" t="s">
        <v>148</v>
      </c>
      <c r="AB77" s="5" t="s">
        <v>149</v>
      </c>
      <c r="AC77" s="5" t="s">
        <v>150</v>
      </c>
      <c r="AE77" t="s">
        <v>4</v>
      </c>
      <c r="AF77" s="5" t="s">
        <v>148</v>
      </c>
      <c r="AG77" s="5" t="s">
        <v>149</v>
      </c>
      <c r="AH77" s="5" t="s">
        <v>150</v>
      </c>
    </row>
    <row r="78" spans="1:34" x14ac:dyDescent="0.2">
      <c r="A78" t="s">
        <v>43</v>
      </c>
      <c r="B78" s="12" t="s">
        <v>151</v>
      </c>
      <c r="C78" s="12" t="s">
        <v>152</v>
      </c>
      <c r="D78" s="12" t="s">
        <v>153</v>
      </c>
      <c r="E78" s="5"/>
      <c r="F78" t="s">
        <v>43</v>
      </c>
      <c r="G78" s="5" t="s">
        <v>151</v>
      </c>
      <c r="H78" s="5" t="s">
        <v>152</v>
      </c>
      <c r="I78" s="5" t="s">
        <v>153</v>
      </c>
      <c r="J78" s="5"/>
      <c r="K78" t="s">
        <v>43</v>
      </c>
      <c r="L78" s="5" t="s">
        <v>151</v>
      </c>
      <c r="M78" s="5" t="s">
        <v>152</v>
      </c>
      <c r="N78" s="5" t="s">
        <v>153</v>
      </c>
      <c r="O78" s="5"/>
      <c r="P78" t="s">
        <v>43</v>
      </c>
      <c r="Q78" s="5" t="s">
        <v>151</v>
      </c>
      <c r="R78" s="5" t="s">
        <v>152</v>
      </c>
      <c r="S78" s="5" t="s">
        <v>153</v>
      </c>
      <c r="U78" t="s">
        <v>43</v>
      </c>
      <c r="V78" s="12" t="s">
        <v>151</v>
      </c>
      <c r="W78" s="12" t="s">
        <v>152</v>
      </c>
      <c r="X78" s="12" t="s">
        <v>153</v>
      </c>
      <c r="Z78" t="s">
        <v>43</v>
      </c>
      <c r="AA78" s="5" t="s">
        <v>151</v>
      </c>
      <c r="AB78" s="5" t="s">
        <v>152</v>
      </c>
      <c r="AC78" s="5" t="s">
        <v>153</v>
      </c>
      <c r="AE78" t="s">
        <v>43</v>
      </c>
      <c r="AF78" s="5" t="s">
        <v>151</v>
      </c>
      <c r="AG78" s="5" t="s">
        <v>152</v>
      </c>
      <c r="AH78" s="5" t="s">
        <v>153</v>
      </c>
    </row>
    <row r="79" spans="1:34" x14ac:dyDescent="0.2">
      <c r="A79" t="s">
        <v>44</v>
      </c>
      <c r="B79" s="4">
        <v>1.7290000000000001</v>
      </c>
      <c r="C79" s="4">
        <v>3.85</v>
      </c>
      <c r="D79" s="4">
        <v>6.6059999999999999</v>
      </c>
      <c r="F79" t="s">
        <v>44</v>
      </c>
      <c r="G79">
        <v>1.7350000000000001</v>
      </c>
      <c r="H79">
        <v>3.8679999999999999</v>
      </c>
      <c r="I79">
        <v>6.6449999999999996</v>
      </c>
      <c r="K79" t="s">
        <v>44</v>
      </c>
      <c r="L79">
        <v>1.7270000000000001</v>
      </c>
      <c r="M79">
        <v>3.867</v>
      </c>
      <c r="N79">
        <v>6.6189999999999998</v>
      </c>
      <c r="P79" t="s">
        <v>44</v>
      </c>
      <c r="Q79">
        <v>1.764</v>
      </c>
      <c r="R79">
        <v>3.907</v>
      </c>
      <c r="S79">
        <v>6.6840000000000002</v>
      </c>
      <c r="U79" t="s">
        <v>44</v>
      </c>
      <c r="V79" s="4">
        <v>1.7490000000000001</v>
      </c>
      <c r="W79" s="4">
        <v>3.863</v>
      </c>
      <c r="X79" s="4">
        <v>6.5750000000000002</v>
      </c>
      <c r="Z79" t="s">
        <v>44</v>
      </c>
      <c r="AA79">
        <v>1.756</v>
      </c>
      <c r="AB79">
        <v>3.9169999999999998</v>
      </c>
      <c r="AC79">
        <v>6.6660000000000004</v>
      </c>
      <c r="AE79" t="s">
        <v>44</v>
      </c>
      <c r="AF79">
        <v>1.762</v>
      </c>
      <c r="AG79">
        <v>3.895</v>
      </c>
      <c r="AH79">
        <v>6.6379999999999999</v>
      </c>
    </row>
    <row r="80" spans="1:34" x14ac:dyDescent="0.2">
      <c r="A80" t="s">
        <v>0</v>
      </c>
      <c r="B80" s="4" t="s">
        <v>57</v>
      </c>
      <c r="C80" s="4" t="s">
        <v>57</v>
      </c>
      <c r="D80" s="4" t="s">
        <v>57</v>
      </c>
      <c r="F80" t="s">
        <v>0</v>
      </c>
      <c r="G80" t="s">
        <v>57</v>
      </c>
      <c r="H80" t="s">
        <v>57</v>
      </c>
      <c r="I80" t="s">
        <v>57</v>
      </c>
      <c r="K80" t="s">
        <v>0</v>
      </c>
      <c r="L80" t="s">
        <v>57</v>
      </c>
      <c r="M80" t="s">
        <v>57</v>
      </c>
      <c r="N80" t="s">
        <v>57</v>
      </c>
      <c r="P80" t="s">
        <v>0</v>
      </c>
      <c r="Q80" t="s">
        <v>57</v>
      </c>
      <c r="R80" t="s">
        <v>57</v>
      </c>
      <c r="S80" t="s">
        <v>57</v>
      </c>
      <c r="U80" t="s">
        <v>0</v>
      </c>
      <c r="V80" s="4" t="s">
        <v>57</v>
      </c>
      <c r="W80" s="4" t="s">
        <v>57</v>
      </c>
      <c r="X80" s="4" t="s">
        <v>57</v>
      </c>
      <c r="Z80" t="s">
        <v>0</v>
      </c>
      <c r="AA80" t="s">
        <v>57</v>
      </c>
      <c r="AB80" t="s">
        <v>57</v>
      </c>
      <c r="AC80" t="s">
        <v>57</v>
      </c>
      <c r="AE80" t="s">
        <v>0</v>
      </c>
      <c r="AF80" t="s">
        <v>57</v>
      </c>
      <c r="AG80" t="s">
        <v>57</v>
      </c>
      <c r="AH80" t="s">
        <v>57</v>
      </c>
    </row>
    <row r="81" spans="1:34" x14ac:dyDescent="0.2">
      <c r="A81" t="s">
        <v>2</v>
      </c>
      <c r="B81" s="4">
        <v>19.358000000000001</v>
      </c>
      <c r="C81" s="4">
        <v>18.934999999999999</v>
      </c>
      <c r="D81" s="4">
        <v>45.591999999999999</v>
      </c>
      <c r="F81" t="s">
        <v>2</v>
      </c>
      <c r="G81">
        <v>19.358000000000001</v>
      </c>
      <c r="H81">
        <v>18.934999999999999</v>
      </c>
      <c r="I81">
        <v>45.591999999999999</v>
      </c>
      <c r="K81" t="s">
        <v>2</v>
      </c>
      <c r="L81">
        <v>19.358000000000001</v>
      </c>
      <c r="M81">
        <v>18.934999999999999</v>
      </c>
      <c r="N81">
        <v>45.591999999999999</v>
      </c>
      <c r="P81" t="s">
        <v>2</v>
      </c>
      <c r="Q81">
        <v>19.358000000000001</v>
      </c>
      <c r="R81">
        <v>18.934999999999999</v>
      </c>
      <c r="S81">
        <v>45.591999999999999</v>
      </c>
      <c r="U81" t="s">
        <v>2</v>
      </c>
      <c r="V81" s="4">
        <v>19.358000000000001</v>
      </c>
      <c r="W81" s="4">
        <v>18.934999999999999</v>
      </c>
      <c r="X81" s="4">
        <v>45.591999999999999</v>
      </c>
      <c r="Z81" t="s">
        <v>2</v>
      </c>
      <c r="AA81">
        <v>19.358000000000001</v>
      </c>
      <c r="AB81">
        <v>18.934999999999999</v>
      </c>
      <c r="AC81">
        <v>45.591999999999999</v>
      </c>
      <c r="AE81" t="s">
        <v>2</v>
      </c>
      <c r="AF81">
        <v>19.358000000000001</v>
      </c>
      <c r="AG81">
        <v>18.934999999999999</v>
      </c>
      <c r="AH81">
        <v>45.591999999999999</v>
      </c>
    </row>
    <row r="82" spans="1:34" x14ac:dyDescent="0.2">
      <c r="A82" t="s">
        <v>3</v>
      </c>
      <c r="B82" s="12" t="s">
        <v>154</v>
      </c>
      <c r="C82" s="12" t="s">
        <v>155</v>
      </c>
      <c r="D82" s="12" t="s">
        <v>156</v>
      </c>
      <c r="E82" s="5"/>
      <c r="F82" t="s">
        <v>3</v>
      </c>
      <c r="G82" s="5" t="s">
        <v>154</v>
      </c>
      <c r="H82" s="5" t="s">
        <v>155</v>
      </c>
      <c r="I82" s="5" t="s">
        <v>156</v>
      </c>
      <c r="J82" s="5"/>
      <c r="K82" t="s">
        <v>3</v>
      </c>
      <c r="L82" s="5" t="s">
        <v>154</v>
      </c>
      <c r="M82" s="5" t="s">
        <v>155</v>
      </c>
      <c r="N82" s="5" t="s">
        <v>156</v>
      </c>
      <c r="O82" s="5"/>
      <c r="P82" t="s">
        <v>3</v>
      </c>
      <c r="Q82" s="5" t="s">
        <v>157</v>
      </c>
      <c r="R82" s="5" t="s">
        <v>158</v>
      </c>
      <c r="S82" s="5" t="s">
        <v>159</v>
      </c>
      <c r="U82" t="s">
        <v>3</v>
      </c>
      <c r="V82" s="12" t="s">
        <v>154</v>
      </c>
      <c r="W82" s="12" t="s">
        <v>155</v>
      </c>
      <c r="X82" s="12" t="s">
        <v>156</v>
      </c>
      <c r="Z82" t="s">
        <v>3</v>
      </c>
      <c r="AA82" s="5" t="s">
        <v>157</v>
      </c>
      <c r="AB82" s="5" t="s">
        <v>158</v>
      </c>
      <c r="AC82" s="5" t="s">
        <v>159</v>
      </c>
      <c r="AE82" t="s">
        <v>3</v>
      </c>
      <c r="AF82" s="5" t="s">
        <v>157</v>
      </c>
      <c r="AG82" s="5" t="s">
        <v>158</v>
      </c>
      <c r="AH82" s="5" t="s">
        <v>159</v>
      </c>
    </row>
    <row r="83" spans="1:34" x14ac:dyDescent="0.2">
      <c r="A83" t="s">
        <v>4</v>
      </c>
      <c r="B83" s="12" t="s">
        <v>160</v>
      </c>
      <c r="C83" s="12" t="s">
        <v>161</v>
      </c>
      <c r="D83" s="12" t="s">
        <v>162</v>
      </c>
      <c r="E83" s="5"/>
      <c r="F83" t="s">
        <v>4</v>
      </c>
      <c r="G83" s="5" t="s">
        <v>160</v>
      </c>
      <c r="H83" s="5" t="s">
        <v>161</v>
      </c>
      <c r="I83" s="5" t="s">
        <v>162</v>
      </c>
      <c r="J83" s="5"/>
      <c r="K83" t="s">
        <v>4</v>
      </c>
      <c r="L83" s="5" t="s">
        <v>160</v>
      </c>
      <c r="M83" s="5" t="s">
        <v>161</v>
      </c>
      <c r="N83" s="5" t="s">
        <v>162</v>
      </c>
      <c r="O83" s="5"/>
      <c r="P83" t="s">
        <v>4</v>
      </c>
      <c r="Q83" s="5" t="s">
        <v>160</v>
      </c>
      <c r="R83" s="5" t="s">
        <v>161</v>
      </c>
      <c r="S83" s="5" t="s">
        <v>162</v>
      </c>
      <c r="U83" t="s">
        <v>4</v>
      </c>
      <c r="V83" s="12" t="s">
        <v>160</v>
      </c>
      <c r="W83" s="12" t="s">
        <v>161</v>
      </c>
      <c r="X83" s="12" t="s">
        <v>162</v>
      </c>
      <c r="Z83" t="s">
        <v>4</v>
      </c>
      <c r="AA83" s="5" t="s">
        <v>160</v>
      </c>
      <c r="AB83" s="5" t="s">
        <v>161</v>
      </c>
      <c r="AC83" s="5" t="s">
        <v>162</v>
      </c>
      <c r="AE83" t="s">
        <v>4</v>
      </c>
      <c r="AF83" s="5" t="s">
        <v>160</v>
      </c>
      <c r="AG83" s="5" t="s">
        <v>161</v>
      </c>
      <c r="AH83" s="5" t="s">
        <v>162</v>
      </c>
    </row>
    <row r="84" spans="1:34" x14ac:dyDescent="0.2">
      <c r="A84" t="s">
        <v>43</v>
      </c>
      <c r="B84" s="12" t="s">
        <v>163</v>
      </c>
      <c r="C84" s="12" t="s">
        <v>164</v>
      </c>
      <c r="D84" s="12" t="s">
        <v>165</v>
      </c>
      <c r="E84" s="5"/>
      <c r="F84" t="s">
        <v>43</v>
      </c>
      <c r="G84" s="5" t="s">
        <v>163</v>
      </c>
      <c r="H84" s="5" t="s">
        <v>164</v>
      </c>
      <c r="I84" s="5" t="s">
        <v>165</v>
      </c>
      <c r="J84" s="5"/>
      <c r="K84" t="s">
        <v>43</v>
      </c>
      <c r="L84" s="5" t="s">
        <v>163</v>
      </c>
      <c r="M84" s="5" t="s">
        <v>164</v>
      </c>
      <c r="N84" s="5" t="s">
        <v>165</v>
      </c>
      <c r="O84" s="5"/>
      <c r="P84" t="s">
        <v>43</v>
      </c>
      <c r="Q84" s="5" t="s">
        <v>163</v>
      </c>
      <c r="R84" s="5" t="s">
        <v>164</v>
      </c>
      <c r="S84" s="5" t="s">
        <v>165</v>
      </c>
      <c r="U84" t="s">
        <v>43</v>
      </c>
      <c r="V84" s="12" t="s">
        <v>163</v>
      </c>
      <c r="W84" s="12" t="s">
        <v>164</v>
      </c>
      <c r="X84" s="12" t="s">
        <v>165</v>
      </c>
      <c r="Z84" t="s">
        <v>43</v>
      </c>
      <c r="AA84" s="5" t="s">
        <v>163</v>
      </c>
      <c r="AB84" s="5" t="s">
        <v>164</v>
      </c>
      <c r="AC84" s="5" t="s">
        <v>165</v>
      </c>
      <c r="AE84" t="s">
        <v>43</v>
      </c>
      <c r="AF84" s="5" t="s">
        <v>163</v>
      </c>
      <c r="AG84" s="5" t="s">
        <v>164</v>
      </c>
      <c r="AH84" s="5" t="s">
        <v>165</v>
      </c>
    </row>
    <row r="85" spans="1:34" x14ac:dyDescent="0.2">
      <c r="A85" t="s">
        <v>44</v>
      </c>
      <c r="B85" s="4">
        <v>1.9910000000000001</v>
      </c>
      <c r="C85" s="4">
        <v>4.2210000000000001</v>
      </c>
      <c r="D85" s="4">
        <v>5.4909999999999997</v>
      </c>
      <c r="F85" t="s">
        <v>44</v>
      </c>
      <c r="G85">
        <v>2.0009999999999999</v>
      </c>
      <c r="H85">
        <v>4.1859999999999999</v>
      </c>
      <c r="I85">
        <v>5.49</v>
      </c>
      <c r="K85" t="s">
        <v>44</v>
      </c>
      <c r="L85">
        <v>2</v>
      </c>
      <c r="M85">
        <v>4.1970000000000001</v>
      </c>
      <c r="N85">
        <v>5.4660000000000002</v>
      </c>
      <c r="P85" t="s">
        <v>44</v>
      </c>
      <c r="Q85">
        <v>2.0329999999999999</v>
      </c>
      <c r="R85">
        <v>4.258</v>
      </c>
      <c r="S85">
        <v>5.5140000000000002</v>
      </c>
      <c r="U85" t="s">
        <v>44</v>
      </c>
      <c r="V85" s="4">
        <v>2.0019999999999998</v>
      </c>
      <c r="W85" s="4">
        <v>4.1929999999999996</v>
      </c>
      <c r="X85" s="4">
        <v>5.4729999999999999</v>
      </c>
      <c r="Z85" t="s">
        <v>44</v>
      </c>
      <c r="AA85">
        <v>2.0299999999999998</v>
      </c>
      <c r="AB85">
        <v>4.2889999999999997</v>
      </c>
      <c r="AC85">
        <v>5.4889999999999999</v>
      </c>
      <c r="AE85" t="s">
        <v>44</v>
      </c>
      <c r="AF85">
        <v>2.0350000000000001</v>
      </c>
      <c r="AG85">
        <v>4.2560000000000002</v>
      </c>
      <c r="AH85">
        <v>5.49</v>
      </c>
    </row>
    <row r="86" spans="1:34" x14ac:dyDescent="0.2">
      <c r="A86" t="s">
        <v>0</v>
      </c>
      <c r="B86" s="4" t="s">
        <v>58</v>
      </c>
      <c r="C86" s="4" t="s">
        <v>58</v>
      </c>
      <c r="D86" s="4" t="s">
        <v>58</v>
      </c>
      <c r="F86" t="s">
        <v>0</v>
      </c>
      <c r="G86" t="s">
        <v>58</v>
      </c>
      <c r="H86" t="s">
        <v>58</v>
      </c>
      <c r="I86" t="s">
        <v>58</v>
      </c>
      <c r="K86" t="s">
        <v>0</v>
      </c>
      <c r="L86" t="s">
        <v>58</v>
      </c>
      <c r="M86" t="s">
        <v>58</v>
      </c>
      <c r="N86" t="s">
        <v>58</v>
      </c>
      <c r="P86" t="s">
        <v>0</v>
      </c>
      <c r="Q86" t="s">
        <v>58</v>
      </c>
      <c r="R86" t="s">
        <v>58</v>
      </c>
      <c r="S86" t="s">
        <v>58</v>
      </c>
      <c r="U86" t="s">
        <v>0</v>
      </c>
      <c r="V86" s="4" t="s">
        <v>58</v>
      </c>
      <c r="W86" s="4" t="s">
        <v>58</v>
      </c>
      <c r="X86" s="4" t="s">
        <v>58</v>
      </c>
      <c r="Z86" t="s">
        <v>0</v>
      </c>
      <c r="AA86" t="s">
        <v>58</v>
      </c>
      <c r="AB86" t="s">
        <v>58</v>
      </c>
      <c r="AC86" t="s">
        <v>58</v>
      </c>
      <c r="AE86" t="s">
        <v>0</v>
      </c>
      <c r="AF86" t="s">
        <v>58</v>
      </c>
      <c r="AG86" t="s">
        <v>58</v>
      </c>
      <c r="AH86" t="s">
        <v>58</v>
      </c>
    </row>
    <row r="87" spans="1:34" x14ac:dyDescent="0.2">
      <c r="A87" t="s">
        <v>2</v>
      </c>
      <c r="B87" s="4">
        <v>0.65500000000000003</v>
      </c>
      <c r="C87" s="4">
        <v>1.268</v>
      </c>
      <c r="D87" s="4">
        <v>2.7029999999999998</v>
      </c>
      <c r="F87" t="s">
        <v>2</v>
      </c>
      <c r="G87">
        <v>0.65500000000000003</v>
      </c>
      <c r="H87">
        <v>1.268</v>
      </c>
      <c r="I87">
        <v>2.7029999999999998</v>
      </c>
      <c r="K87" t="s">
        <v>2</v>
      </c>
      <c r="L87">
        <v>0.65500000000000003</v>
      </c>
      <c r="M87">
        <v>1.268</v>
      </c>
      <c r="N87">
        <v>2.7029999999999998</v>
      </c>
      <c r="P87" t="s">
        <v>2</v>
      </c>
      <c r="Q87">
        <v>0.65500000000000003</v>
      </c>
      <c r="R87">
        <v>1.268</v>
      </c>
      <c r="S87">
        <v>2.7029999999999998</v>
      </c>
      <c r="U87" t="s">
        <v>2</v>
      </c>
      <c r="V87" s="4">
        <v>0.65500000000000003</v>
      </c>
      <c r="W87" s="4">
        <v>1.268</v>
      </c>
      <c r="X87" s="4">
        <v>2.7029999999999998</v>
      </c>
      <c r="Z87" t="s">
        <v>2</v>
      </c>
      <c r="AA87">
        <v>0.65500000000000003</v>
      </c>
      <c r="AB87">
        <v>1.268</v>
      </c>
      <c r="AC87">
        <v>2.7029999999999998</v>
      </c>
      <c r="AE87" t="s">
        <v>2</v>
      </c>
      <c r="AF87">
        <v>0.65500000000000003</v>
      </c>
      <c r="AG87">
        <v>1.268</v>
      </c>
      <c r="AH87">
        <v>2.7029999999999998</v>
      </c>
    </row>
    <row r="88" spans="1:34" x14ac:dyDescent="0.2">
      <c r="A88" t="s">
        <v>3</v>
      </c>
      <c r="B88" s="12" t="s">
        <v>166</v>
      </c>
      <c r="C88" s="12" t="s">
        <v>167</v>
      </c>
      <c r="D88" s="12" t="s">
        <v>63</v>
      </c>
      <c r="E88" s="5"/>
      <c r="F88" t="s">
        <v>3</v>
      </c>
      <c r="G88" s="5" t="s">
        <v>166</v>
      </c>
      <c r="H88" s="5" t="s">
        <v>167</v>
      </c>
      <c r="I88" s="5" t="s">
        <v>63</v>
      </c>
      <c r="J88" s="5"/>
      <c r="K88" t="s">
        <v>3</v>
      </c>
      <c r="L88" s="5" t="s">
        <v>166</v>
      </c>
      <c r="M88" s="5" t="s">
        <v>167</v>
      </c>
      <c r="N88" s="5" t="s">
        <v>63</v>
      </c>
      <c r="O88" s="5"/>
      <c r="P88" t="s">
        <v>3</v>
      </c>
      <c r="Q88" s="5" t="s">
        <v>168</v>
      </c>
      <c r="R88" s="5" t="s">
        <v>169</v>
      </c>
      <c r="S88" s="5" t="s">
        <v>170</v>
      </c>
      <c r="U88" t="s">
        <v>3</v>
      </c>
      <c r="V88" s="12" t="s">
        <v>166</v>
      </c>
      <c r="W88" s="12" t="s">
        <v>167</v>
      </c>
      <c r="X88" s="12" t="s">
        <v>63</v>
      </c>
      <c r="Z88" t="s">
        <v>3</v>
      </c>
      <c r="AA88" s="5" t="s">
        <v>168</v>
      </c>
      <c r="AB88" s="5" t="s">
        <v>169</v>
      </c>
      <c r="AC88" s="5" t="s">
        <v>170</v>
      </c>
      <c r="AE88" t="s">
        <v>3</v>
      </c>
      <c r="AF88" s="5" t="s">
        <v>168</v>
      </c>
      <c r="AG88" s="5" t="s">
        <v>169</v>
      </c>
      <c r="AH88" s="5" t="s">
        <v>170</v>
      </c>
    </row>
    <row r="89" spans="1:34" x14ac:dyDescent="0.2">
      <c r="A89" t="s">
        <v>4</v>
      </c>
      <c r="B89" s="12" t="s">
        <v>171</v>
      </c>
      <c r="C89" s="12" t="s">
        <v>172</v>
      </c>
      <c r="D89" s="12" t="s">
        <v>70</v>
      </c>
      <c r="E89" s="5"/>
      <c r="F89" t="s">
        <v>4</v>
      </c>
      <c r="G89" s="5" t="s">
        <v>171</v>
      </c>
      <c r="H89" s="5" t="s">
        <v>172</v>
      </c>
      <c r="I89" s="5" t="s">
        <v>70</v>
      </c>
      <c r="J89" s="5"/>
      <c r="K89" t="s">
        <v>4</v>
      </c>
      <c r="L89" s="5" t="s">
        <v>171</v>
      </c>
      <c r="M89" s="5" t="s">
        <v>172</v>
      </c>
      <c r="N89" s="5" t="s">
        <v>70</v>
      </c>
      <c r="O89" s="5"/>
      <c r="P89" t="s">
        <v>4</v>
      </c>
      <c r="Q89" s="5" t="s">
        <v>171</v>
      </c>
      <c r="R89" s="5" t="s">
        <v>172</v>
      </c>
      <c r="S89" s="5" t="s">
        <v>70</v>
      </c>
      <c r="U89" t="s">
        <v>4</v>
      </c>
      <c r="V89" s="12" t="s">
        <v>171</v>
      </c>
      <c r="W89" s="12" t="s">
        <v>172</v>
      </c>
      <c r="X89" s="12" t="s">
        <v>70</v>
      </c>
      <c r="Z89" t="s">
        <v>4</v>
      </c>
      <c r="AA89" s="5" t="s">
        <v>171</v>
      </c>
      <c r="AB89" s="5" t="s">
        <v>172</v>
      </c>
      <c r="AC89" s="5" t="s">
        <v>70</v>
      </c>
      <c r="AE89" t="s">
        <v>4</v>
      </c>
      <c r="AF89" s="5" t="s">
        <v>171</v>
      </c>
      <c r="AG89" s="5" t="s">
        <v>172</v>
      </c>
      <c r="AH89" s="5" t="s">
        <v>70</v>
      </c>
    </row>
    <row r="90" spans="1:34" x14ac:dyDescent="0.2">
      <c r="A90" t="s">
        <v>43</v>
      </c>
      <c r="B90" s="12" t="s">
        <v>173</v>
      </c>
      <c r="C90" s="12" t="s">
        <v>174</v>
      </c>
      <c r="D90" s="12" t="s">
        <v>73</v>
      </c>
      <c r="E90" s="5"/>
      <c r="F90" t="s">
        <v>43</v>
      </c>
      <c r="G90" s="5" t="s">
        <v>173</v>
      </c>
      <c r="H90" s="5" t="s">
        <v>174</v>
      </c>
      <c r="I90" s="5" t="s">
        <v>73</v>
      </c>
      <c r="J90" s="5"/>
      <c r="K90" t="s">
        <v>43</v>
      </c>
      <c r="L90" s="5" t="s">
        <v>173</v>
      </c>
      <c r="M90" s="5" t="s">
        <v>174</v>
      </c>
      <c r="N90" s="5" t="s">
        <v>73</v>
      </c>
      <c r="O90" s="5"/>
      <c r="P90" t="s">
        <v>43</v>
      </c>
      <c r="Q90" s="5" t="s">
        <v>173</v>
      </c>
      <c r="R90" s="5" t="s">
        <v>174</v>
      </c>
      <c r="S90" s="5" t="s">
        <v>73</v>
      </c>
      <c r="U90" t="s">
        <v>43</v>
      </c>
      <c r="V90" s="12" t="s">
        <v>173</v>
      </c>
      <c r="W90" s="12" t="s">
        <v>174</v>
      </c>
      <c r="X90" s="12" t="s">
        <v>73</v>
      </c>
      <c r="Z90" t="s">
        <v>43</v>
      </c>
      <c r="AA90" s="5" t="s">
        <v>173</v>
      </c>
      <c r="AB90" s="5" t="s">
        <v>174</v>
      </c>
      <c r="AC90" s="5" t="s">
        <v>73</v>
      </c>
      <c r="AE90" t="s">
        <v>43</v>
      </c>
      <c r="AF90" s="5" t="s">
        <v>173</v>
      </c>
      <c r="AG90" s="5" t="s">
        <v>174</v>
      </c>
      <c r="AH90" s="5" t="s">
        <v>73</v>
      </c>
    </row>
    <row r="91" spans="1:34" x14ac:dyDescent="0.2">
      <c r="A91" t="s">
        <v>44</v>
      </c>
      <c r="B91" s="4">
        <v>1.8759999999999999</v>
      </c>
      <c r="C91" s="4">
        <v>3.9870000000000001</v>
      </c>
      <c r="D91" s="4">
        <v>4.1369999999999996</v>
      </c>
      <c r="F91" t="s">
        <v>44</v>
      </c>
      <c r="G91">
        <v>1.905</v>
      </c>
      <c r="H91">
        <v>3.976</v>
      </c>
      <c r="I91">
        <v>4.1539999999999999</v>
      </c>
      <c r="K91" t="s">
        <v>44</v>
      </c>
      <c r="L91">
        <v>1.8859999999999999</v>
      </c>
      <c r="M91">
        <v>3.9750000000000001</v>
      </c>
      <c r="N91">
        <v>4.1929999999999996</v>
      </c>
      <c r="P91" t="s">
        <v>44</v>
      </c>
      <c r="Q91">
        <v>1.915</v>
      </c>
      <c r="R91">
        <v>4.016</v>
      </c>
      <c r="S91">
        <v>4.1760000000000002</v>
      </c>
      <c r="U91" t="s">
        <v>44</v>
      </c>
      <c r="V91" s="4">
        <v>1.889</v>
      </c>
      <c r="W91" s="4">
        <v>3.9630000000000001</v>
      </c>
      <c r="X91" s="4">
        <v>4.1349999999999998</v>
      </c>
      <c r="Z91" t="s">
        <v>44</v>
      </c>
      <c r="AA91">
        <v>1.917</v>
      </c>
      <c r="AB91">
        <v>4.03</v>
      </c>
      <c r="AC91">
        <v>4.1989999999999998</v>
      </c>
      <c r="AE91" t="s">
        <v>44</v>
      </c>
      <c r="AF91">
        <v>1.915</v>
      </c>
      <c r="AG91">
        <v>3.9980000000000002</v>
      </c>
      <c r="AH91">
        <v>4.157</v>
      </c>
    </row>
    <row r="92" spans="1:34" x14ac:dyDescent="0.2">
      <c r="A92" t="s">
        <v>0</v>
      </c>
      <c r="B92" s="4" t="s">
        <v>21</v>
      </c>
      <c r="C92" s="4" t="s">
        <v>21</v>
      </c>
      <c r="D92" s="4" t="s">
        <v>21</v>
      </c>
      <c r="F92" t="s">
        <v>0</v>
      </c>
      <c r="G92" t="s">
        <v>21</v>
      </c>
      <c r="H92" t="s">
        <v>21</v>
      </c>
      <c r="I92" t="s">
        <v>21</v>
      </c>
      <c r="K92" t="s">
        <v>0</v>
      </c>
      <c r="L92" t="s">
        <v>21</v>
      </c>
      <c r="M92" t="s">
        <v>21</v>
      </c>
      <c r="P92" t="s">
        <v>0</v>
      </c>
      <c r="Q92" t="s">
        <v>21</v>
      </c>
      <c r="R92" t="s">
        <v>21</v>
      </c>
      <c r="S92" t="s">
        <v>21</v>
      </c>
      <c r="U92" t="s">
        <v>0</v>
      </c>
      <c r="V92" s="4" t="s">
        <v>21</v>
      </c>
      <c r="W92" s="4" t="s">
        <v>21</v>
      </c>
      <c r="X92" s="4" t="s">
        <v>21</v>
      </c>
      <c r="Z92" t="s">
        <v>0</v>
      </c>
      <c r="AA92" t="s">
        <v>21</v>
      </c>
      <c r="AB92" t="s">
        <v>21</v>
      </c>
      <c r="AC92" t="s">
        <v>21</v>
      </c>
      <c r="AE92" t="s">
        <v>0</v>
      </c>
      <c r="AF92" t="s">
        <v>21</v>
      </c>
      <c r="AG92" t="s">
        <v>21</v>
      </c>
      <c r="AH92" t="s">
        <v>21</v>
      </c>
    </row>
    <row r="93" spans="1:34" x14ac:dyDescent="0.2">
      <c r="A93" t="s">
        <v>2</v>
      </c>
      <c r="B93" s="4">
        <v>2.5999999999999999E-2</v>
      </c>
      <c r="C93" s="4">
        <v>6.9000000000000006E-2</v>
      </c>
      <c r="D93" s="4">
        <v>0.13300000000000001</v>
      </c>
      <c r="F93" t="s">
        <v>2</v>
      </c>
      <c r="G93">
        <v>2.5999999999999999E-2</v>
      </c>
      <c r="H93">
        <v>6.9000000000000006E-2</v>
      </c>
      <c r="I93">
        <v>0.13300000000000001</v>
      </c>
      <c r="K93" t="s">
        <v>2</v>
      </c>
      <c r="L93">
        <v>2.5999999999999999E-2</v>
      </c>
      <c r="M93">
        <v>6.9000000000000006E-2</v>
      </c>
      <c r="P93" t="s">
        <v>2</v>
      </c>
      <c r="Q93">
        <v>2.5999999999999999E-2</v>
      </c>
      <c r="R93">
        <v>6.9000000000000006E-2</v>
      </c>
      <c r="S93">
        <v>0.13300000000000001</v>
      </c>
      <c r="U93" t="s">
        <v>2</v>
      </c>
      <c r="V93" s="4">
        <v>2.5999999999999999E-2</v>
      </c>
      <c r="W93" s="4">
        <v>6.9000000000000006E-2</v>
      </c>
      <c r="X93" s="4">
        <v>0.13300000000000001</v>
      </c>
      <c r="Z93" t="s">
        <v>2</v>
      </c>
      <c r="AA93">
        <v>2.5999999999999999E-2</v>
      </c>
      <c r="AB93">
        <v>6.9000000000000006E-2</v>
      </c>
      <c r="AC93">
        <v>0.13300000000000001</v>
      </c>
      <c r="AE93" t="s">
        <v>2</v>
      </c>
      <c r="AF93">
        <v>2.5999999999999999E-2</v>
      </c>
      <c r="AG93">
        <v>6.9000000000000006E-2</v>
      </c>
      <c r="AH93">
        <v>0.13300000000000001</v>
      </c>
    </row>
    <row r="94" spans="1:34" x14ac:dyDescent="0.2">
      <c r="A94" t="s">
        <v>3</v>
      </c>
      <c r="B94" s="4">
        <v>2.19999998807907E-2</v>
      </c>
      <c r="C94" s="4">
        <v>5.9999998658895402E-2</v>
      </c>
      <c r="D94" s="5">
        <v>0.11900000274181299</v>
      </c>
      <c r="E94" s="5"/>
      <c r="F94" t="s">
        <v>3</v>
      </c>
      <c r="G94">
        <v>2.19999998807907E-2</v>
      </c>
      <c r="H94">
        <v>5.9999998658895402E-2</v>
      </c>
      <c r="I94" s="5" t="s">
        <v>77</v>
      </c>
      <c r="J94" s="5"/>
      <c r="K94" t="s">
        <v>3</v>
      </c>
      <c r="L94">
        <v>2.19999998807907E-2</v>
      </c>
      <c r="M94">
        <v>5.9999998658895402E-2</v>
      </c>
      <c r="P94" t="s">
        <v>3</v>
      </c>
      <c r="Q94">
        <v>2.19999998807907E-2</v>
      </c>
      <c r="R94">
        <v>5.9999998658895402E-2</v>
      </c>
      <c r="S94" s="5" t="s">
        <v>175</v>
      </c>
      <c r="U94" t="s">
        <v>3</v>
      </c>
      <c r="V94" s="4">
        <v>2.19999998807907E-2</v>
      </c>
      <c r="W94" s="4">
        <v>5.9999998658895402E-2</v>
      </c>
      <c r="X94" s="12" t="s">
        <v>77</v>
      </c>
      <c r="Z94" t="s">
        <v>3</v>
      </c>
      <c r="AA94">
        <v>2.19999998807907E-2</v>
      </c>
      <c r="AB94">
        <v>5.9999998658895402E-2</v>
      </c>
      <c r="AC94" s="5" t="s">
        <v>175</v>
      </c>
      <c r="AE94" t="s">
        <v>3</v>
      </c>
      <c r="AF94">
        <v>2.19999998807907E-2</v>
      </c>
      <c r="AG94">
        <v>5.9999998658895402E-2</v>
      </c>
      <c r="AH94" s="5" t="s">
        <v>175</v>
      </c>
    </row>
    <row r="95" spans="1:34" x14ac:dyDescent="0.2">
      <c r="A95" t="s">
        <v>4</v>
      </c>
      <c r="B95" s="4">
        <v>2.19999998807907E-2</v>
      </c>
      <c r="C95" s="5">
        <v>6.1000000685453401E-2</v>
      </c>
      <c r="D95" s="5">
        <v>0.12099999934434801</v>
      </c>
      <c r="E95" s="5"/>
      <c r="F95" t="s">
        <v>4</v>
      </c>
      <c r="G95">
        <v>2.19999998807907E-2</v>
      </c>
      <c r="H95" s="5" t="s">
        <v>176</v>
      </c>
      <c r="I95" s="5" t="s">
        <v>84</v>
      </c>
      <c r="J95" s="5"/>
      <c r="K95" t="s">
        <v>4</v>
      </c>
      <c r="L95">
        <v>2.19999998807907E-2</v>
      </c>
      <c r="M95" s="5" t="s">
        <v>176</v>
      </c>
      <c r="P95" t="s">
        <v>4</v>
      </c>
      <c r="Q95">
        <v>2.19999998807907E-2</v>
      </c>
      <c r="R95" s="5" t="s">
        <v>176</v>
      </c>
      <c r="S95" s="5" t="s">
        <v>84</v>
      </c>
      <c r="U95" t="s">
        <v>4</v>
      </c>
      <c r="V95" s="4">
        <v>2.19999998807907E-2</v>
      </c>
      <c r="W95" s="12" t="s">
        <v>176</v>
      </c>
      <c r="X95" s="12" t="s">
        <v>84</v>
      </c>
      <c r="Z95" t="s">
        <v>4</v>
      </c>
      <c r="AA95">
        <v>2.19999998807907E-2</v>
      </c>
      <c r="AB95" s="5" t="s">
        <v>176</v>
      </c>
      <c r="AC95" s="5" t="s">
        <v>84</v>
      </c>
      <c r="AE95" t="s">
        <v>4</v>
      </c>
      <c r="AF95">
        <v>2.19999998807907E-2</v>
      </c>
      <c r="AG95" s="5" t="s">
        <v>176</v>
      </c>
      <c r="AH95" s="5" t="s">
        <v>84</v>
      </c>
    </row>
    <row r="96" spans="1:34" x14ac:dyDescent="0.2">
      <c r="A96" t="s">
        <v>43</v>
      </c>
      <c r="B96" s="5">
        <v>0.95316413046112003</v>
      </c>
      <c r="C96" s="5">
        <v>0.95163772205173602</v>
      </c>
      <c r="D96" s="5">
        <v>0.95078613648261701</v>
      </c>
      <c r="E96" s="5"/>
      <c r="F96" t="s">
        <v>43</v>
      </c>
      <c r="G96" s="5" t="s">
        <v>177</v>
      </c>
      <c r="H96" s="5" t="s">
        <v>178</v>
      </c>
      <c r="I96" s="5" t="s">
        <v>88</v>
      </c>
      <c r="J96" s="5"/>
      <c r="K96" t="s">
        <v>43</v>
      </c>
      <c r="L96" s="5" t="s">
        <v>177</v>
      </c>
      <c r="M96" s="5" t="s">
        <v>178</v>
      </c>
      <c r="P96" t="s">
        <v>43</v>
      </c>
      <c r="Q96" s="5" t="s">
        <v>177</v>
      </c>
      <c r="R96" s="5" t="s">
        <v>178</v>
      </c>
      <c r="S96" s="5" t="s">
        <v>88</v>
      </c>
      <c r="U96" t="s">
        <v>43</v>
      </c>
      <c r="V96" s="12" t="s">
        <v>177</v>
      </c>
      <c r="W96" s="12" t="s">
        <v>178</v>
      </c>
      <c r="X96" s="12" t="s">
        <v>88</v>
      </c>
      <c r="Z96" t="s">
        <v>43</v>
      </c>
      <c r="AA96" s="5" t="s">
        <v>177</v>
      </c>
      <c r="AB96" s="5" t="s">
        <v>178</v>
      </c>
      <c r="AC96" s="5" t="s">
        <v>88</v>
      </c>
      <c r="AE96" t="s">
        <v>43</v>
      </c>
      <c r="AF96" s="5" t="s">
        <v>177</v>
      </c>
      <c r="AG96" s="5" t="s">
        <v>178</v>
      </c>
      <c r="AH96" s="5" t="s">
        <v>88</v>
      </c>
    </row>
    <row r="97" spans="1:34" x14ac:dyDescent="0.2">
      <c r="A97" t="s">
        <v>44</v>
      </c>
      <c r="B97" s="4">
        <v>1.349</v>
      </c>
      <c r="C97" s="4">
        <v>3.2719999999999998</v>
      </c>
      <c r="D97" s="4">
        <v>4.3319999999999999</v>
      </c>
      <c r="F97" t="s">
        <v>44</v>
      </c>
      <c r="G97">
        <v>1.339</v>
      </c>
      <c r="H97">
        <v>3.27</v>
      </c>
      <c r="I97">
        <v>4.3419999999999996</v>
      </c>
      <c r="K97" t="s">
        <v>44</v>
      </c>
      <c r="L97">
        <v>1.3480000000000001</v>
      </c>
      <c r="M97">
        <v>3.2919999999999998</v>
      </c>
      <c r="P97" t="s">
        <v>44</v>
      </c>
      <c r="Q97">
        <v>1.37</v>
      </c>
      <c r="R97">
        <v>3.3140000000000001</v>
      </c>
      <c r="S97">
        <v>4.3620000000000001</v>
      </c>
      <c r="U97" t="s">
        <v>44</v>
      </c>
      <c r="V97" s="4">
        <v>1.3440000000000001</v>
      </c>
      <c r="W97" s="4">
        <v>3.2650000000000001</v>
      </c>
      <c r="X97" s="4">
        <v>4.33</v>
      </c>
      <c r="Z97" t="s">
        <v>44</v>
      </c>
      <c r="AA97">
        <v>1.3720000000000001</v>
      </c>
      <c r="AB97">
        <v>3.2850000000000001</v>
      </c>
      <c r="AC97">
        <v>4.3639999999999999</v>
      </c>
      <c r="AE97" t="s">
        <v>44</v>
      </c>
      <c r="AF97">
        <v>1.373</v>
      </c>
      <c r="AG97">
        <v>3.29</v>
      </c>
      <c r="AH97">
        <v>4.3360000000000003</v>
      </c>
    </row>
    <row r="100" spans="1:34" x14ac:dyDescent="0.2">
      <c r="E100" s="5"/>
    </row>
    <row r="101" spans="1:34" x14ac:dyDescent="0.2">
      <c r="E101" s="5"/>
    </row>
    <row r="102" spans="1:34" x14ac:dyDescent="0.2">
      <c r="E102" s="5"/>
    </row>
    <row r="106" spans="1:34" x14ac:dyDescent="0.2">
      <c r="E106" s="5"/>
    </row>
    <row r="107" spans="1:34" x14ac:dyDescent="0.2">
      <c r="E107" s="5"/>
    </row>
    <row r="108" spans="1:34" x14ac:dyDescent="0.2">
      <c r="E108" s="5"/>
    </row>
    <row r="112" spans="1:34" x14ac:dyDescent="0.2">
      <c r="E112" s="5"/>
    </row>
    <row r="113" spans="5:5" x14ac:dyDescent="0.2">
      <c r="E113" s="5"/>
    </row>
    <row r="114" spans="5:5" x14ac:dyDescent="0.2">
      <c r="E114" s="5"/>
    </row>
    <row r="118" spans="5:5" x14ac:dyDescent="0.2">
      <c r="E118" s="5"/>
    </row>
    <row r="119" spans="5:5" x14ac:dyDescent="0.2">
      <c r="E119" s="5"/>
    </row>
    <row r="120" spans="5:5" x14ac:dyDescent="0.2">
      <c r="E120" s="5"/>
    </row>
    <row r="124" spans="5:5" x14ac:dyDescent="0.2">
      <c r="E124" s="5"/>
    </row>
    <row r="125" spans="5:5" x14ac:dyDescent="0.2">
      <c r="E125" s="5"/>
    </row>
    <row r="126" spans="5:5" x14ac:dyDescent="0.2">
      <c r="E126" s="5"/>
    </row>
    <row r="130" spans="5:5" x14ac:dyDescent="0.2">
      <c r="E130" s="5"/>
    </row>
    <row r="131" spans="5:5" x14ac:dyDescent="0.2">
      <c r="E131" s="5"/>
    </row>
    <row r="132" spans="5:5" x14ac:dyDescent="0.2">
      <c r="E132" s="5"/>
    </row>
    <row r="144" spans="5:5" x14ac:dyDescent="0.2">
      <c r="E144" s="5"/>
    </row>
    <row r="148" spans="5:5" x14ac:dyDescent="0.2">
      <c r="E148" s="5"/>
    </row>
    <row r="149" spans="5:5" x14ac:dyDescent="0.2">
      <c r="E149" s="5"/>
    </row>
    <row r="150" spans="5:5" x14ac:dyDescent="0.2">
      <c r="E150" s="5"/>
    </row>
    <row r="154" spans="5:5" x14ac:dyDescent="0.2">
      <c r="E154" s="5"/>
    </row>
    <row r="155" spans="5:5" x14ac:dyDescent="0.2">
      <c r="E155" s="5"/>
    </row>
    <row r="156" spans="5:5" x14ac:dyDescent="0.2">
      <c r="E156" s="5"/>
    </row>
    <row r="160" spans="5:5" x14ac:dyDescent="0.2">
      <c r="E160" s="5"/>
    </row>
    <row r="161" spans="5:5" x14ac:dyDescent="0.2">
      <c r="E161" s="5"/>
    </row>
    <row r="162" spans="5:5" x14ac:dyDescent="0.2">
      <c r="E162" s="5"/>
    </row>
    <row r="166" spans="5:5" x14ac:dyDescent="0.2">
      <c r="E166" s="5"/>
    </row>
    <row r="167" spans="5:5" x14ac:dyDescent="0.2">
      <c r="E167" s="5"/>
    </row>
    <row r="168" spans="5:5" x14ac:dyDescent="0.2">
      <c r="E168" s="5"/>
    </row>
    <row r="172" spans="5:5" x14ac:dyDescent="0.2">
      <c r="E172" s="5"/>
    </row>
    <row r="173" spans="5:5" x14ac:dyDescent="0.2">
      <c r="E173" s="5"/>
    </row>
    <row r="174" spans="5:5" x14ac:dyDescent="0.2">
      <c r="E174" s="5"/>
    </row>
    <row r="178" spans="5:5" x14ac:dyDescent="0.2">
      <c r="E178" s="5"/>
    </row>
    <row r="179" spans="5:5" x14ac:dyDescent="0.2">
      <c r="E179" s="5"/>
    </row>
    <row r="180" spans="5:5" x14ac:dyDescent="0.2">
      <c r="E180" s="5"/>
    </row>
    <row r="184" spans="5:5" x14ac:dyDescent="0.2">
      <c r="E184" s="5"/>
    </row>
    <row r="185" spans="5:5" x14ac:dyDescent="0.2">
      <c r="E185" s="5"/>
    </row>
    <row r="186" spans="5:5" x14ac:dyDescent="0.2">
      <c r="E186" s="5"/>
    </row>
    <row r="190" spans="5:5" x14ac:dyDescent="0.2">
      <c r="E190" s="5"/>
    </row>
    <row r="191" spans="5:5" x14ac:dyDescent="0.2">
      <c r="E191" s="5"/>
    </row>
    <row r="192" spans="5:5" x14ac:dyDescent="0.2">
      <c r="E192" s="5"/>
    </row>
    <row r="196" spans="5:5" x14ac:dyDescent="0.2">
      <c r="E196" s="5"/>
    </row>
    <row r="197" spans="5:5" x14ac:dyDescent="0.2">
      <c r="E197" s="5"/>
    </row>
    <row r="198" spans="5:5" x14ac:dyDescent="0.2">
      <c r="E198" s="5"/>
    </row>
    <row r="202" spans="5:5" x14ac:dyDescent="0.2">
      <c r="E202" s="5"/>
    </row>
    <row r="203" spans="5:5" x14ac:dyDescent="0.2">
      <c r="E203" s="5"/>
    </row>
    <row r="204" spans="5:5" x14ac:dyDescent="0.2">
      <c r="E204" s="5"/>
    </row>
  </sheetData>
  <autoFilter ref="A1:AH97" xr:uid="{6F51029C-3076-6841-AB46-8FD2FACEB36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CB35-15A2-A74B-B827-0BA7744B316D}">
  <dimension ref="A1:O115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A1" s="14" t="s">
        <v>35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8" t="s">
        <v>37</v>
      </c>
      <c r="J1" s="7" t="s">
        <v>36</v>
      </c>
      <c r="K1" s="6" t="s">
        <v>38</v>
      </c>
      <c r="L1" s="6" t="s">
        <v>39</v>
      </c>
      <c r="M1" t="s">
        <v>40</v>
      </c>
    </row>
    <row r="2" spans="1:13" x14ac:dyDescent="0.2">
      <c r="A2" t="s">
        <v>0</v>
      </c>
      <c r="M2">
        <f>TINV(0.05,$H$1-1)</f>
        <v>2.4469118511449697</v>
      </c>
    </row>
    <row r="3" spans="1:13" x14ac:dyDescent="0.2">
      <c r="A3" t="s">
        <v>2</v>
      </c>
      <c r="B3">
        <f>ROUND(AVERAGE(ARIMA!B3:D3),4)</f>
        <v>1.2030000000000001</v>
      </c>
      <c r="C3">
        <f>ROUND(AVERAGE(ARIMA!G3:I3),4)</f>
        <v>1.2030000000000001</v>
      </c>
      <c r="D3">
        <f>ROUND(AVERAGE(ARIMA!L3:N3),4)</f>
        <v>1.2030000000000001</v>
      </c>
      <c r="E3">
        <f>ROUND(AVERAGE(ARIMA!Q3:S3),4)</f>
        <v>1.2030000000000001</v>
      </c>
      <c r="F3">
        <f>ROUND(AVERAGE(ARIMA!V3:X3),4)</f>
        <v>1.2030000000000001</v>
      </c>
      <c r="G3">
        <f>ROUND(AVERAGE(ARIMA!AA3:AC3),4)</f>
        <v>1.2030000000000001</v>
      </c>
      <c r="H3">
        <f>ROUND(AVERAGE(ARIMA!AF3:AH3),4)</f>
        <v>1.2030000000000001</v>
      </c>
      <c r="I3" s="3">
        <f>ROUND(_xlfn.STDEV.P(B3:H3),4)</f>
        <v>0</v>
      </c>
      <c r="J3" s="2">
        <f>ROUND(AVERAGE(B3:H3),4)</f>
        <v>1.2030000000000001</v>
      </c>
      <c r="K3" s="4">
        <f>J3-$N$3*I3/SQRT($H$1)</f>
        <v>1.2030000000000001</v>
      </c>
      <c r="L3" s="4">
        <f>J3+$N$3*I3/SQRT($H$1)</f>
        <v>1.2030000000000001</v>
      </c>
    </row>
    <row r="4" spans="1:13" x14ac:dyDescent="0.2">
      <c r="A4" t="s">
        <v>3</v>
      </c>
      <c r="B4">
        <f>ROUND(AVERAGE(ARIMA!B4:D4),4)</f>
        <v>1.0537000000000001</v>
      </c>
      <c r="C4" t="e">
        <f>ROUND(AVERAGE(ARIMA!G4:I4),4)</f>
        <v>#DIV/0!</v>
      </c>
      <c r="D4" t="e">
        <f>ROUND(AVERAGE(ARIMA!L4:N4),4)</f>
        <v>#DIV/0!</v>
      </c>
      <c r="E4" t="e">
        <f>ROUND(AVERAGE(ARIMA!Q4:S4),4)</f>
        <v>#DIV/0!</v>
      </c>
      <c r="F4" t="e">
        <f>ROUND(AVERAGE(ARIMA!V4:X4),4)</f>
        <v>#DIV/0!</v>
      </c>
      <c r="G4" t="e">
        <f>ROUND(AVERAGE(ARIMA!AA4:AC4),4)</f>
        <v>#DIV/0!</v>
      </c>
      <c r="H4" t="e">
        <f>ROUND(AVERAGE(ARIMA!AF4:AH4),4)</f>
        <v>#DIV/0!</v>
      </c>
      <c r="I4" s="3" t="e">
        <f>ROUND(_xlfn.STDEV.P(B4:H4),4)</f>
        <v>#DIV/0!</v>
      </c>
      <c r="J4" s="2" t="e">
        <f>ROUND(AVERAGE(B4:H4),4)</f>
        <v>#DIV/0!</v>
      </c>
      <c r="K4" s="4" t="e">
        <f>J4-$N$3*I4/SQRT($H$1)</f>
        <v>#DIV/0!</v>
      </c>
      <c r="L4" s="4" t="e">
        <f>J4+$N$3*I4/SQRT($H$1)</f>
        <v>#DIV/0!</v>
      </c>
    </row>
    <row r="5" spans="1:13" x14ac:dyDescent="0.2">
      <c r="A5" t="s">
        <v>4</v>
      </c>
      <c r="B5">
        <f>ROUND(AVERAGE(ARIMA!B5:D5),4)</f>
        <v>29.033000000000001</v>
      </c>
      <c r="C5" t="e">
        <f>ROUND(AVERAGE(ARIMA!G5:I5),4)</f>
        <v>#DIV/0!</v>
      </c>
      <c r="D5" t="e">
        <f>ROUND(AVERAGE(ARIMA!L5:N5),4)</f>
        <v>#DIV/0!</v>
      </c>
      <c r="E5" t="e">
        <f>ROUND(AVERAGE(ARIMA!Q5:S5),4)</f>
        <v>#DIV/0!</v>
      </c>
      <c r="F5" t="e">
        <f>ROUND(AVERAGE(ARIMA!V5:X5),4)</f>
        <v>#DIV/0!</v>
      </c>
      <c r="G5" t="e">
        <f>ROUND(AVERAGE(ARIMA!AA5:AC5),4)</f>
        <v>#DIV/0!</v>
      </c>
      <c r="H5" t="e">
        <f>ROUND(AVERAGE(ARIMA!AF5:AH5),4)</f>
        <v>#DIV/0!</v>
      </c>
      <c r="I5" s="3" t="e">
        <f t="shared" ref="I5:I67" si="0">ROUND(_xlfn.STDEV.P(B5:H5),4)</f>
        <v>#DIV/0!</v>
      </c>
      <c r="J5" s="2" t="e">
        <f t="shared" ref="J5:J67" si="1">ROUND(AVERAGE(B5:H5),4)</f>
        <v>#DIV/0!</v>
      </c>
      <c r="K5" s="4" t="e">
        <f t="shared" ref="K5:K67" si="2">J5-$N$3*I5/SQRT($H$1)</f>
        <v>#DIV/0!</v>
      </c>
      <c r="L5" s="4" t="e">
        <f t="shared" ref="L5:L67" si="3">J5+$N$3*I5/SQRT($H$1)</f>
        <v>#DIV/0!</v>
      </c>
    </row>
    <row r="6" spans="1:13" x14ac:dyDescent="0.2">
      <c r="A6" t="s">
        <v>43</v>
      </c>
      <c r="B6">
        <f>ROUND(AVERAGE(ARIMA!B6:D6),4)</f>
        <v>0.93359999999999999</v>
      </c>
      <c r="C6">
        <f>ROUND(AVERAGE(ARIMA!G6:I6),4)</f>
        <v>0.93110000000000004</v>
      </c>
      <c r="D6">
        <f>ROUND(AVERAGE(ARIMA!L6:N6),4)</f>
        <v>0.93110000000000004</v>
      </c>
      <c r="E6">
        <f>ROUND(AVERAGE(ARIMA!Q6:S6),4)</f>
        <v>0.93110000000000004</v>
      </c>
      <c r="F6">
        <f>ROUND(AVERAGE(ARIMA!V6:X6),4)</f>
        <v>0.93110000000000004</v>
      </c>
      <c r="G6">
        <f>ROUND(AVERAGE(ARIMA!AA6:AC6),4)</f>
        <v>0.93110000000000004</v>
      </c>
      <c r="H6">
        <f>ROUND(AVERAGE(ARIMA!AF6:AH6),4)</f>
        <v>0.93110000000000004</v>
      </c>
      <c r="I6" s="3">
        <f t="shared" si="0"/>
        <v>8.9999999999999998E-4</v>
      </c>
      <c r="J6" s="2">
        <f t="shared" si="1"/>
        <v>0.93149999999999999</v>
      </c>
      <c r="K6" s="4">
        <f t="shared" si="2"/>
        <v>0.93149999999999999</v>
      </c>
      <c r="L6" s="4">
        <f t="shared" si="3"/>
        <v>0.93149999999999999</v>
      </c>
    </row>
    <row r="7" spans="1:13" x14ac:dyDescent="0.2">
      <c r="A7" t="s">
        <v>44</v>
      </c>
      <c r="B7">
        <f>ROUND(AVERAGE(ARIMA!B7:D7),4)</f>
        <v>3.8380000000000001</v>
      </c>
      <c r="C7">
        <f>ROUND(AVERAGE(ARIMA!G7:I7),4)</f>
        <v>3.8437000000000001</v>
      </c>
      <c r="D7">
        <f>ROUND(AVERAGE(ARIMA!L7:N7),4)</f>
        <v>3.8492999999999999</v>
      </c>
      <c r="E7">
        <f>ROUND(AVERAGE(ARIMA!Q7:S7),4)</f>
        <v>3.9</v>
      </c>
      <c r="F7">
        <f>ROUND(AVERAGE(ARIMA!V7:X7),4)</f>
        <v>3.8363</v>
      </c>
      <c r="G7">
        <f>ROUND(AVERAGE(ARIMA!AA7:AC7),4)</f>
        <v>3.8940000000000001</v>
      </c>
      <c r="H7">
        <f>ROUND(AVERAGE(ARIMA!AF7:AH7),4)</f>
        <v>3.8793000000000002</v>
      </c>
      <c r="I7" s="3">
        <f t="shared" si="0"/>
        <v>2.53E-2</v>
      </c>
      <c r="J7" s="2">
        <f t="shared" si="1"/>
        <v>3.8628999999999998</v>
      </c>
      <c r="K7" s="4">
        <f t="shared" si="2"/>
        <v>3.8628999999999998</v>
      </c>
      <c r="L7" s="4">
        <f t="shared" si="3"/>
        <v>3.8628999999999998</v>
      </c>
    </row>
    <row r="8" spans="1:13" x14ac:dyDescent="0.2">
      <c r="A8" t="s">
        <v>0</v>
      </c>
      <c r="B8" t="e">
        <f>ROUND(AVERAGE(ARIMA!B8:D8),4)</f>
        <v>#DIV/0!</v>
      </c>
      <c r="C8" t="e">
        <f>ROUND(AVERAGE(ARIMA!G8:I8),4)</f>
        <v>#DIV/0!</v>
      </c>
      <c r="D8" t="e">
        <f>ROUND(AVERAGE(ARIMA!L8:N8),4)</f>
        <v>#DIV/0!</v>
      </c>
      <c r="E8" t="e">
        <f>ROUND(AVERAGE(ARIMA!Q8:S8),4)</f>
        <v>#DIV/0!</v>
      </c>
      <c r="F8" t="e">
        <f>ROUND(AVERAGE(ARIMA!V8:X8),4)</f>
        <v>#DIV/0!</v>
      </c>
      <c r="G8" t="e">
        <f>ROUND(AVERAGE(ARIMA!AA8:AC8),4)</f>
        <v>#DIV/0!</v>
      </c>
      <c r="H8" t="e">
        <f>ROUND(AVERAGE(ARIMA!AF8:AH8),4)</f>
        <v>#DIV/0!</v>
      </c>
      <c r="I8" s="3" t="e">
        <f t="shared" si="0"/>
        <v>#DIV/0!</v>
      </c>
      <c r="J8" s="2" t="e">
        <f t="shared" si="1"/>
        <v>#DIV/0!</v>
      </c>
      <c r="K8" s="4" t="e">
        <f t="shared" si="2"/>
        <v>#DIV/0!</v>
      </c>
      <c r="L8" s="4" t="e">
        <f t="shared" si="3"/>
        <v>#DIV/0!</v>
      </c>
    </row>
    <row r="9" spans="1:13" x14ac:dyDescent="0.2">
      <c r="A9" t="s">
        <v>2</v>
      </c>
      <c r="B9">
        <f>ROUND(AVERAGE(ARIMA!B9:D9),4)</f>
        <v>2.2509999999999999</v>
      </c>
      <c r="C9">
        <f>ROUND(AVERAGE(ARIMA!G9:I9),4)</f>
        <v>2.2509999999999999</v>
      </c>
      <c r="D9">
        <f>ROUND(AVERAGE(ARIMA!L9:N9),4)</f>
        <v>2.2509999999999999</v>
      </c>
      <c r="E9">
        <f>ROUND(AVERAGE(ARIMA!Q9:S9),4)</f>
        <v>2.2509999999999999</v>
      </c>
      <c r="F9">
        <f>ROUND(AVERAGE(ARIMA!V9:X9),4)</f>
        <v>2.2509999999999999</v>
      </c>
      <c r="G9">
        <f>ROUND(AVERAGE(ARIMA!AA9:AC9),4)</f>
        <v>2.2509999999999999</v>
      </c>
      <c r="H9">
        <f>ROUND(AVERAGE(ARIMA!AF9:AH9),4)</f>
        <v>2.2509999999999999</v>
      </c>
      <c r="I9" s="3">
        <f t="shared" si="0"/>
        <v>0</v>
      </c>
      <c r="J9" s="2">
        <f t="shared" si="1"/>
        <v>2.2509999999999999</v>
      </c>
      <c r="K9" s="4">
        <f t="shared" si="2"/>
        <v>2.2509999999999999</v>
      </c>
      <c r="L9" s="4">
        <f t="shared" si="3"/>
        <v>2.2509999999999999</v>
      </c>
    </row>
    <row r="10" spans="1:13" x14ac:dyDescent="0.2">
      <c r="A10" t="s">
        <v>3</v>
      </c>
      <c r="B10">
        <f>ROUND(AVERAGE(ARIMA!B10:D10),4)</f>
        <v>2.0947</v>
      </c>
      <c r="C10" t="e">
        <f>ROUND(AVERAGE(ARIMA!G10:I10),4)</f>
        <v>#DIV/0!</v>
      </c>
      <c r="D10" t="e">
        <f>ROUND(AVERAGE(ARIMA!L10:N10),4)</f>
        <v>#DIV/0!</v>
      </c>
      <c r="E10" t="e">
        <f>ROUND(AVERAGE(ARIMA!Q10:S10),4)</f>
        <v>#DIV/0!</v>
      </c>
      <c r="F10" t="e">
        <f>ROUND(AVERAGE(ARIMA!V10:X10),4)</f>
        <v>#DIV/0!</v>
      </c>
      <c r="G10" t="e">
        <f>ROUND(AVERAGE(ARIMA!AA10:AC10),4)</f>
        <v>#DIV/0!</v>
      </c>
      <c r="H10" t="e">
        <f>ROUND(AVERAGE(ARIMA!AF10:AH10),4)</f>
        <v>#DIV/0!</v>
      </c>
      <c r="I10" s="3" t="e">
        <f t="shared" si="0"/>
        <v>#DIV/0!</v>
      </c>
      <c r="J10" s="2" t="e">
        <f t="shared" si="1"/>
        <v>#DIV/0!</v>
      </c>
      <c r="K10" s="4" t="e">
        <f t="shared" si="2"/>
        <v>#DIV/0!</v>
      </c>
      <c r="L10" s="4" t="e">
        <f t="shared" si="3"/>
        <v>#DIV/0!</v>
      </c>
    </row>
    <row r="11" spans="1:13" x14ac:dyDescent="0.2">
      <c r="A11" t="s">
        <v>4</v>
      </c>
      <c r="B11">
        <f>ROUND(AVERAGE(ARIMA!B11:D11),4)</f>
        <v>45.036000000000001</v>
      </c>
      <c r="C11" t="e">
        <f>ROUND(AVERAGE(ARIMA!G11:I11),4)</f>
        <v>#DIV/0!</v>
      </c>
      <c r="D11" t="e">
        <f>ROUND(AVERAGE(ARIMA!L11:N11),4)</f>
        <v>#DIV/0!</v>
      </c>
      <c r="E11" t="e">
        <f>ROUND(AVERAGE(ARIMA!Q11:S11),4)</f>
        <v>#DIV/0!</v>
      </c>
      <c r="F11" t="e">
        <f>ROUND(AVERAGE(ARIMA!V11:X11),4)</f>
        <v>#DIV/0!</v>
      </c>
      <c r="G11" t="e">
        <f>ROUND(AVERAGE(ARIMA!AA11:AC11),4)</f>
        <v>#DIV/0!</v>
      </c>
      <c r="H11" t="e">
        <f>ROUND(AVERAGE(ARIMA!AF11:AH11),4)</f>
        <v>#DIV/0!</v>
      </c>
      <c r="I11" s="3" t="e">
        <f t="shared" si="0"/>
        <v>#DIV/0!</v>
      </c>
      <c r="J11" s="2" t="e">
        <f t="shared" si="1"/>
        <v>#DIV/0!</v>
      </c>
      <c r="K11" s="4" t="e">
        <f t="shared" si="2"/>
        <v>#DIV/0!</v>
      </c>
      <c r="L11" s="4" t="e">
        <f t="shared" si="3"/>
        <v>#DIV/0!</v>
      </c>
    </row>
    <row r="12" spans="1:13" x14ac:dyDescent="0.2">
      <c r="A12" t="s">
        <v>43</v>
      </c>
      <c r="B12">
        <f>ROUND(AVERAGE(ARIMA!B12:D12),4)</f>
        <v>0.94289999999999996</v>
      </c>
      <c r="C12" t="e">
        <f>ROUND(AVERAGE(ARIMA!G12:I12),4)</f>
        <v>#DIV/0!</v>
      </c>
      <c r="D12" t="e">
        <f>ROUND(AVERAGE(ARIMA!L12:N12),4)</f>
        <v>#DIV/0!</v>
      </c>
      <c r="E12" t="e">
        <f>ROUND(AVERAGE(ARIMA!Q12:S12),4)</f>
        <v>#DIV/0!</v>
      </c>
      <c r="F12" t="e">
        <f>ROUND(AVERAGE(ARIMA!V12:X12),4)</f>
        <v>#DIV/0!</v>
      </c>
      <c r="G12" t="e">
        <f>ROUND(AVERAGE(ARIMA!AA12:AC12),4)</f>
        <v>#DIV/0!</v>
      </c>
      <c r="H12" t="e">
        <f>ROUND(AVERAGE(ARIMA!AF12:AH12),4)</f>
        <v>#DIV/0!</v>
      </c>
      <c r="I12" s="3" t="e">
        <f t="shared" si="0"/>
        <v>#DIV/0!</v>
      </c>
      <c r="J12" s="2" t="e">
        <f t="shared" si="1"/>
        <v>#DIV/0!</v>
      </c>
      <c r="K12" s="4" t="e">
        <f t="shared" si="2"/>
        <v>#DIV/0!</v>
      </c>
      <c r="L12" s="4" t="e">
        <f t="shared" si="3"/>
        <v>#DIV/0!</v>
      </c>
    </row>
    <row r="13" spans="1:13" x14ac:dyDescent="0.2">
      <c r="A13" t="s">
        <v>44</v>
      </c>
      <c r="B13">
        <f>ROUND(AVERAGE(ARIMA!B13:D13),4)</f>
        <v>4.0156999999999998</v>
      </c>
      <c r="C13">
        <f>ROUND(AVERAGE(ARIMA!G13:I13),4)</f>
        <v>4.0172999999999996</v>
      </c>
      <c r="D13">
        <f>ROUND(AVERAGE(ARIMA!L13:N13),4)</f>
        <v>4.0199999999999996</v>
      </c>
      <c r="E13">
        <f>ROUND(AVERAGE(ARIMA!Q13:S13),4)</f>
        <v>4.0627000000000004</v>
      </c>
      <c r="F13">
        <f>ROUND(AVERAGE(ARIMA!V13:X13),4)</f>
        <v>4.0137</v>
      </c>
      <c r="G13">
        <f>ROUND(AVERAGE(ARIMA!AA13:AC13),4)</f>
        <v>4.0629999999999997</v>
      </c>
      <c r="H13">
        <f>ROUND(AVERAGE(ARIMA!AF13:AH13),4)</f>
        <v>4.0433000000000003</v>
      </c>
      <c r="I13" s="3">
        <f t="shared" si="0"/>
        <v>2.06E-2</v>
      </c>
      <c r="J13" s="2">
        <f t="shared" si="1"/>
        <v>4.0336999999999996</v>
      </c>
      <c r="K13" s="4">
        <f t="shared" si="2"/>
        <v>4.0336999999999996</v>
      </c>
      <c r="L13" s="4">
        <f t="shared" si="3"/>
        <v>4.0336999999999996</v>
      </c>
    </row>
    <row r="14" spans="1:13" x14ac:dyDescent="0.2">
      <c r="A14" t="s">
        <v>0</v>
      </c>
      <c r="B14" t="e">
        <f>ROUND(AVERAGE(ARIMA!B14:D14),4)</f>
        <v>#DIV/0!</v>
      </c>
      <c r="C14" t="e">
        <f>ROUND(AVERAGE(ARIMA!G14:I14),4)</f>
        <v>#DIV/0!</v>
      </c>
      <c r="D14" t="e">
        <f>ROUND(AVERAGE(ARIMA!L14:N14),4)</f>
        <v>#DIV/0!</v>
      </c>
      <c r="E14" t="e">
        <f>ROUND(AVERAGE(ARIMA!Q14:S14),4)</f>
        <v>#DIV/0!</v>
      </c>
      <c r="F14" t="e">
        <f>ROUND(AVERAGE(ARIMA!V14:X14),4)</f>
        <v>#DIV/0!</v>
      </c>
      <c r="G14" t="e">
        <f>ROUND(AVERAGE(ARIMA!AA14:AC14),4)</f>
        <v>#DIV/0!</v>
      </c>
      <c r="H14" t="e">
        <f>ROUND(AVERAGE(ARIMA!AF14:AH14),4)</f>
        <v>#DIV/0!</v>
      </c>
      <c r="I14" s="3" t="e">
        <f t="shared" si="0"/>
        <v>#DIV/0!</v>
      </c>
      <c r="J14" s="2" t="e">
        <f t="shared" si="1"/>
        <v>#DIV/0!</v>
      </c>
      <c r="K14" s="4" t="e">
        <f t="shared" si="2"/>
        <v>#DIV/0!</v>
      </c>
      <c r="L14" s="4" t="e">
        <f t="shared" si="3"/>
        <v>#DIV/0!</v>
      </c>
    </row>
    <row r="15" spans="1:13" x14ac:dyDescent="0.2">
      <c r="A15" t="s">
        <v>2</v>
      </c>
      <c r="B15">
        <f>ROUND(AVERAGE(ARIMA!B15:D15),4)</f>
        <v>1.6453</v>
      </c>
      <c r="C15">
        <f>ROUND(AVERAGE(ARIMA!G15:I15),4)</f>
        <v>1.6453</v>
      </c>
      <c r="D15">
        <f>ROUND(AVERAGE(ARIMA!L15:N15),4)</f>
        <v>1.6453</v>
      </c>
      <c r="E15">
        <f>ROUND(AVERAGE(ARIMA!Q15:S15),4)</f>
        <v>1.6453</v>
      </c>
      <c r="F15">
        <f>ROUND(AVERAGE(ARIMA!V15:X15),4)</f>
        <v>1.6453</v>
      </c>
      <c r="G15">
        <f>ROUND(AVERAGE(ARIMA!AA15:AC15),4)</f>
        <v>1.6453</v>
      </c>
      <c r="H15">
        <f>ROUND(AVERAGE(ARIMA!AF15:AH15),4)</f>
        <v>1.6453</v>
      </c>
      <c r="I15" s="3">
        <f t="shared" si="0"/>
        <v>0</v>
      </c>
      <c r="J15" s="2">
        <f t="shared" si="1"/>
        <v>1.6453</v>
      </c>
      <c r="K15" s="4">
        <f t="shared" si="2"/>
        <v>1.6453</v>
      </c>
      <c r="L15" s="4">
        <f t="shared" si="3"/>
        <v>1.6453</v>
      </c>
    </row>
    <row r="16" spans="1:13" x14ac:dyDescent="0.2">
      <c r="A16" t="s">
        <v>3</v>
      </c>
      <c r="B16">
        <f>ROUND(AVERAGE(ARIMA!B16:D16),4)</f>
        <v>1.4587000000000001</v>
      </c>
      <c r="C16">
        <f>ROUND(AVERAGE(ARIMA!G16:I16),4)</f>
        <v>0.97199999999999998</v>
      </c>
      <c r="D16">
        <f>ROUND(AVERAGE(ARIMA!L16:N16),4)</f>
        <v>0.97199999999999998</v>
      </c>
      <c r="E16">
        <f>ROUND(AVERAGE(ARIMA!Q16:S16),4)</f>
        <v>0.97199999999999998</v>
      </c>
      <c r="F16">
        <f>ROUND(AVERAGE(ARIMA!V16:X16),4)</f>
        <v>0.97199999999999998</v>
      </c>
      <c r="G16">
        <f>ROUND(AVERAGE(ARIMA!AA16:AC16),4)</f>
        <v>0.97199999999999998</v>
      </c>
      <c r="H16">
        <f>ROUND(AVERAGE(ARIMA!AF16:AH16),4)</f>
        <v>0.97199999999999998</v>
      </c>
      <c r="I16" s="3">
        <f t="shared" si="0"/>
        <v>0.17030000000000001</v>
      </c>
      <c r="J16" s="2">
        <f t="shared" si="1"/>
        <v>1.0415000000000001</v>
      </c>
      <c r="K16" s="4">
        <f t="shared" si="2"/>
        <v>1.0415000000000001</v>
      </c>
      <c r="L16" s="4">
        <f t="shared" si="3"/>
        <v>1.0415000000000001</v>
      </c>
    </row>
    <row r="17" spans="1:12" x14ac:dyDescent="0.2">
      <c r="A17" t="s">
        <v>4</v>
      </c>
      <c r="B17">
        <f>ROUND(AVERAGE(ARIMA!B17:D17),4)</f>
        <v>2.0047000000000001</v>
      </c>
      <c r="C17" t="e">
        <f>ROUND(AVERAGE(ARIMA!G17:I17),4)</f>
        <v>#DIV/0!</v>
      </c>
      <c r="D17" t="e">
        <f>ROUND(AVERAGE(ARIMA!L17:N17),4)</f>
        <v>#DIV/0!</v>
      </c>
      <c r="E17" t="e">
        <f>ROUND(AVERAGE(ARIMA!Q17:S17),4)</f>
        <v>#DIV/0!</v>
      </c>
      <c r="F17" t="e">
        <f>ROUND(AVERAGE(ARIMA!V17:X17),4)</f>
        <v>#DIV/0!</v>
      </c>
      <c r="G17" t="e">
        <f>ROUND(AVERAGE(ARIMA!AA17:AC17),4)</f>
        <v>#DIV/0!</v>
      </c>
      <c r="H17" t="e">
        <f>ROUND(AVERAGE(ARIMA!AF17:AH17),4)</f>
        <v>#DIV/0!</v>
      </c>
      <c r="I17" s="3" t="e">
        <f t="shared" si="0"/>
        <v>#DIV/0!</v>
      </c>
      <c r="J17" s="2" t="e">
        <f t="shared" si="1"/>
        <v>#DIV/0!</v>
      </c>
      <c r="K17" s="4" t="e">
        <f t="shared" si="2"/>
        <v>#DIV/0!</v>
      </c>
      <c r="L17" s="4" t="e">
        <f t="shared" si="3"/>
        <v>#DIV/0!</v>
      </c>
    </row>
    <row r="18" spans="1:12" x14ac:dyDescent="0.2">
      <c r="A18" t="s">
        <v>43</v>
      </c>
      <c r="B18">
        <f>ROUND(AVERAGE(ARIMA!B18:D18),4)</f>
        <v>0.94989999999999997</v>
      </c>
      <c r="C18">
        <f>ROUND(AVERAGE(ARIMA!G18:I18),4)</f>
        <v>0.95069999999999999</v>
      </c>
      <c r="D18">
        <f>ROUND(AVERAGE(ARIMA!L18:N18),4)</f>
        <v>0.95069999999999999</v>
      </c>
      <c r="E18">
        <f>ROUND(AVERAGE(ARIMA!Q18:S18),4)</f>
        <v>0.95069999999999999</v>
      </c>
      <c r="F18">
        <f>ROUND(AVERAGE(ARIMA!V18:X18),4)</f>
        <v>0.95069999999999999</v>
      </c>
      <c r="G18">
        <f>ROUND(AVERAGE(ARIMA!AA18:AC18),4)</f>
        <v>0.95069999999999999</v>
      </c>
      <c r="H18">
        <f>ROUND(AVERAGE(ARIMA!AF18:AH18),4)</f>
        <v>0.95069999999999999</v>
      </c>
      <c r="I18" s="3">
        <f t="shared" si="0"/>
        <v>2.9999999999999997E-4</v>
      </c>
      <c r="J18" s="2">
        <f t="shared" si="1"/>
        <v>0.9506</v>
      </c>
      <c r="K18" s="4">
        <f t="shared" si="2"/>
        <v>0.9506</v>
      </c>
      <c r="L18" s="4">
        <f t="shared" si="3"/>
        <v>0.9506</v>
      </c>
    </row>
    <row r="19" spans="1:12" x14ac:dyDescent="0.2">
      <c r="A19" t="s">
        <v>44</v>
      </c>
      <c r="B19">
        <f>ROUND(AVERAGE(ARIMA!B19:D19),4)</f>
        <v>2.3660000000000001</v>
      </c>
      <c r="C19">
        <f>ROUND(AVERAGE(ARIMA!G19:I19),4)</f>
        <v>2.3650000000000002</v>
      </c>
      <c r="D19">
        <f>ROUND(AVERAGE(ARIMA!L19:N19),4)</f>
        <v>2.3679999999999999</v>
      </c>
      <c r="E19">
        <f>ROUND(AVERAGE(ARIMA!Q19:S19),4)</f>
        <v>2.3973</v>
      </c>
      <c r="F19">
        <f>ROUND(AVERAGE(ARIMA!V19:X19),4)</f>
        <v>2.3653</v>
      </c>
      <c r="G19">
        <f>ROUND(AVERAGE(ARIMA!AA19:AC19),4)</f>
        <v>2.3853</v>
      </c>
      <c r="H19">
        <f>ROUND(AVERAGE(ARIMA!AF19:AH19),4)</f>
        <v>2.38</v>
      </c>
      <c r="I19" s="3">
        <f t="shared" si="0"/>
        <v>1.17E-2</v>
      </c>
      <c r="J19" s="2">
        <f t="shared" si="1"/>
        <v>2.3753000000000002</v>
      </c>
      <c r="K19" s="4">
        <f t="shared" si="2"/>
        <v>2.3753000000000002</v>
      </c>
      <c r="L19" s="4">
        <f t="shared" si="3"/>
        <v>2.3753000000000002</v>
      </c>
    </row>
    <row r="20" spans="1:12" x14ac:dyDescent="0.2">
      <c r="A20" t="s">
        <v>0</v>
      </c>
      <c r="B20" t="e">
        <f>ROUND(AVERAGE(ARIMA!B20:D20),4)</f>
        <v>#DIV/0!</v>
      </c>
      <c r="C20" t="e">
        <f>ROUND(AVERAGE(ARIMA!G20:I20),4)</f>
        <v>#DIV/0!</v>
      </c>
      <c r="D20" t="e">
        <f>ROUND(AVERAGE(ARIMA!L20:N20),4)</f>
        <v>#DIV/0!</v>
      </c>
      <c r="E20" t="e">
        <f>ROUND(AVERAGE(ARIMA!Q20:S20),4)</f>
        <v>#DIV/0!</v>
      </c>
      <c r="F20" t="e">
        <f>ROUND(AVERAGE(ARIMA!V20:X20),4)</f>
        <v>#DIV/0!</v>
      </c>
      <c r="G20" t="e">
        <f>ROUND(AVERAGE(ARIMA!AA20:AC20),4)</f>
        <v>#DIV/0!</v>
      </c>
      <c r="H20" t="e">
        <f>ROUND(AVERAGE(ARIMA!AF20:AH20),4)</f>
        <v>#DIV/0!</v>
      </c>
      <c r="I20" s="3" t="e">
        <f t="shared" si="0"/>
        <v>#DIV/0!</v>
      </c>
      <c r="J20" s="2" t="e">
        <f t="shared" si="1"/>
        <v>#DIV/0!</v>
      </c>
      <c r="K20" s="4" t="e">
        <f t="shared" si="2"/>
        <v>#DIV/0!</v>
      </c>
      <c r="L20" s="4" t="e">
        <f t="shared" si="3"/>
        <v>#DIV/0!</v>
      </c>
    </row>
    <row r="21" spans="1:12" x14ac:dyDescent="0.2">
      <c r="A21" t="s">
        <v>2</v>
      </c>
      <c r="B21">
        <f>ROUND(AVERAGE(ARIMA!B21:D21),4)</f>
        <v>2.3613</v>
      </c>
      <c r="C21">
        <f>ROUND(AVERAGE(ARIMA!G21:I21),4)</f>
        <v>2.3613</v>
      </c>
      <c r="D21">
        <f>ROUND(AVERAGE(ARIMA!L21:N21),4)</f>
        <v>2.3613</v>
      </c>
      <c r="E21">
        <f>ROUND(AVERAGE(ARIMA!Q21:S21),4)</f>
        <v>2.3613</v>
      </c>
      <c r="F21">
        <f>ROUND(AVERAGE(ARIMA!V21:X21),4)</f>
        <v>2.3613</v>
      </c>
      <c r="G21">
        <f>ROUND(AVERAGE(ARIMA!AA21:AC21),4)</f>
        <v>2.3613</v>
      </c>
      <c r="H21">
        <f>ROUND(AVERAGE(ARIMA!AF21:AH21),4)</f>
        <v>2.3613</v>
      </c>
      <c r="I21" s="3">
        <f t="shared" si="0"/>
        <v>0</v>
      </c>
      <c r="J21" s="2">
        <f t="shared" si="1"/>
        <v>2.3613</v>
      </c>
      <c r="K21" s="4">
        <f t="shared" si="2"/>
        <v>2.3613</v>
      </c>
      <c r="L21" s="4">
        <f t="shared" si="3"/>
        <v>2.3613</v>
      </c>
    </row>
    <row r="22" spans="1:12" x14ac:dyDescent="0.2">
      <c r="A22" t="s">
        <v>3</v>
      </c>
      <c r="B22">
        <f>ROUND(AVERAGE(ARIMA!B22:D22),4)</f>
        <v>2.1560000000000001</v>
      </c>
      <c r="C22" t="e">
        <f>ROUND(AVERAGE(ARIMA!G22:I22),4)</f>
        <v>#DIV/0!</v>
      </c>
      <c r="D22" t="e">
        <f>ROUND(AVERAGE(ARIMA!L22:N22),4)</f>
        <v>#DIV/0!</v>
      </c>
      <c r="E22" t="e">
        <f>ROUND(AVERAGE(ARIMA!Q22:S22),4)</f>
        <v>#DIV/0!</v>
      </c>
      <c r="F22" t="e">
        <f>ROUND(AVERAGE(ARIMA!V22:X22),4)</f>
        <v>#DIV/0!</v>
      </c>
      <c r="G22" t="e">
        <f>ROUND(AVERAGE(ARIMA!AA22:AC22),4)</f>
        <v>#DIV/0!</v>
      </c>
      <c r="H22" t="e">
        <f>ROUND(AVERAGE(ARIMA!AF22:AH22),4)</f>
        <v>#DIV/0!</v>
      </c>
      <c r="I22" s="3" t="e">
        <f t="shared" si="0"/>
        <v>#DIV/0!</v>
      </c>
      <c r="J22" s="2" t="e">
        <f t="shared" si="1"/>
        <v>#DIV/0!</v>
      </c>
      <c r="K22" s="4" t="e">
        <f t="shared" si="2"/>
        <v>#DIV/0!</v>
      </c>
      <c r="L22" s="4" t="e">
        <f t="shared" si="3"/>
        <v>#DIV/0!</v>
      </c>
    </row>
    <row r="23" spans="1:12" x14ac:dyDescent="0.2">
      <c r="A23" t="s">
        <v>4</v>
      </c>
      <c r="B23">
        <f>ROUND(AVERAGE(ARIMA!B23:D23),4)</f>
        <v>4.4566999999999997</v>
      </c>
      <c r="C23" t="e">
        <f>ROUND(AVERAGE(ARIMA!G23:I23),4)</f>
        <v>#DIV/0!</v>
      </c>
      <c r="D23" t="e">
        <f>ROUND(AVERAGE(ARIMA!L23:N23),4)</f>
        <v>#DIV/0!</v>
      </c>
      <c r="E23" t="e">
        <f>ROUND(AVERAGE(ARIMA!Q23:S23),4)</f>
        <v>#DIV/0!</v>
      </c>
      <c r="F23" t="e">
        <f>ROUND(AVERAGE(ARIMA!V23:X23),4)</f>
        <v>#DIV/0!</v>
      </c>
      <c r="G23" t="e">
        <f>ROUND(AVERAGE(ARIMA!AA23:AC23),4)</f>
        <v>#DIV/0!</v>
      </c>
      <c r="H23" t="e">
        <f>ROUND(AVERAGE(ARIMA!AF23:AH23),4)</f>
        <v>#DIV/0!</v>
      </c>
      <c r="I23" s="3" t="e">
        <f t="shared" si="0"/>
        <v>#DIV/0!</v>
      </c>
      <c r="J23" s="2" t="e">
        <f t="shared" si="1"/>
        <v>#DIV/0!</v>
      </c>
      <c r="K23" s="4" t="e">
        <f t="shared" si="2"/>
        <v>#DIV/0!</v>
      </c>
      <c r="L23" s="4" t="e">
        <f t="shared" si="3"/>
        <v>#DIV/0!</v>
      </c>
    </row>
    <row r="24" spans="1:12" x14ac:dyDescent="0.2">
      <c r="A24" t="s">
        <v>43</v>
      </c>
      <c r="B24">
        <f>ROUND(AVERAGE(ARIMA!B24:D24),4)</f>
        <v>0.93989999999999996</v>
      </c>
      <c r="C24">
        <f>ROUND(AVERAGE(ARIMA!G24:I24),4)</f>
        <v>0.95430000000000004</v>
      </c>
      <c r="D24">
        <f>ROUND(AVERAGE(ARIMA!L24:N24),4)</f>
        <v>0.95430000000000004</v>
      </c>
      <c r="E24">
        <f>ROUND(AVERAGE(ARIMA!Q24:S24),4)</f>
        <v>0.95430000000000004</v>
      </c>
      <c r="F24">
        <f>ROUND(AVERAGE(ARIMA!V24:X24),4)</f>
        <v>0.95430000000000004</v>
      </c>
      <c r="G24">
        <f>ROUND(AVERAGE(ARIMA!AA24:AC24),4)</f>
        <v>0.95430000000000004</v>
      </c>
      <c r="H24">
        <f>ROUND(AVERAGE(ARIMA!AF24:AH24),4)</f>
        <v>0.95430000000000004</v>
      </c>
      <c r="I24" s="3">
        <f t="shared" si="0"/>
        <v>5.0000000000000001E-3</v>
      </c>
      <c r="J24" s="2">
        <f t="shared" si="1"/>
        <v>0.95220000000000005</v>
      </c>
      <c r="K24" s="4">
        <f t="shared" si="2"/>
        <v>0.95220000000000005</v>
      </c>
      <c r="L24" s="4">
        <f t="shared" si="3"/>
        <v>0.95220000000000005</v>
      </c>
    </row>
    <row r="25" spans="1:12" x14ac:dyDescent="0.2">
      <c r="A25" t="s">
        <v>44</v>
      </c>
      <c r="B25">
        <f>ROUND(AVERAGE(ARIMA!B25:D25),4)</f>
        <v>3.6513</v>
      </c>
      <c r="C25">
        <f>ROUND(AVERAGE(ARIMA!G25:I25),4)</f>
        <v>3.6617000000000002</v>
      </c>
      <c r="D25">
        <f>ROUND(AVERAGE(ARIMA!L25:N25),4)</f>
        <v>3.6623000000000001</v>
      </c>
      <c r="E25">
        <f>ROUND(AVERAGE(ARIMA!Q25:S25),4)</f>
        <v>3.6997</v>
      </c>
      <c r="F25">
        <f>ROUND(AVERAGE(ARIMA!V25:X25),4)</f>
        <v>3.66</v>
      </c>
      <c r="G25">
        <f>ROUND(AVERAGE(ARIMA!AA25:AC25),4)</f>
        <v>3.6930000000000001</v>
      </c>
      <c r="H25">
        <f>ROUND(AVERAGE(ARIMA!AF25:AH25),4)</f>
        <v>3.6966999999999999</v>
      </c>
      <c r="I25" s="3">
        <f t="shared" si="0"/>
        <v>1.9E-2</v>
      </c>
      <c r="J25" s="2">
        <f t="shared" si="1"/>
        <v>3.6749999999999998</v>
      </c>
      <c r="K25" s="4">
        <f t="shared" si="2"/>
        <v>3.6749999999999998</v>
      </c>
      <c r="L25" s="4">
        <f t="shared" si="3"/>
        <v>3.6749999999999998</v>
      </c>
    </row>
    <row r="26" spans="1:12" x14ac:dyDescent="0.2">
      <c r="A26" t="s">
        <v>0</v>
      </c>
      <c r="B26" t="e">
        <f>ROUND(AVERAGE(ARIMA!B26:D26),4)</f>
        <v>#DIV/0!</v>
      </c>
      <c r="C26" t="e">
        <f>ROUND(AVERAGE(ARIMA!G26:I26),4)</f>
        <v>#DIV/0!</v>
      </c>
      <c r="D26" t="e">
        <f>ROUND(AVERAGE(ARIMA!L26:N26),4)</f>
        <v>#DIV/0!</v>
      </c>
      <c r="E26" t="e">
        <f>ROUND(AVERAGE(ARIMA!Q26:S26),4)</f>
        <v>#DIV/0!</v>
      </c>
      <c r="F26" t="e">
        <f>ROUND(AVERAGE(ARIMA!V26:X26),4)</f>
        <v>#DIV/0!</v>
      </c>
      <c r="G26" t="e">
        <f>ROUND(AVERAGE(ARIMA!AA26:AC26),4)</f>
        <v>#DIV/0!</v>
      </c>
      <c r="H26" t="e">
        <f>ROUND(AVERAGE(ARIMA!AF26:AH26),4)</f>
        <v>#DIV/0!</v>
      </c>
      <c r="I26" s="3" t="e">
        <f t="shared" si="0"/>
        <v>#DIV/0!</v>
      </c>
      <c r="J26" s="2" t="e">
        <f t="shared" si="1"/>
        <v>#DIV/0!</v>
      </c>
      <c r="K26" s="4" t="e">
        <f t="shared" si="2"/>
        <v>#DIV/0!</v>
      </c>
      <c r="L26" s="4" t="e">
        <f t="shared" si="3"/>
        <v>#DIV/0!</v>
      </c>
    </row>
    <row r="27" spans="1:12" x14ac:dyDescent="0.2">
      <c r="A27" t="s">
        <v>2</v>
      </c>
      <c r="B27">
        <f>ROUND(AVERAGE(ARIMA!B27:D27),4)</f>
        <v>18437.191699999999</v>
      </c>
      <c r="C27">
        <f>ROUND(AVERAGE(ARIMA!G27:I27),4)</f>
        <v>18437.191699999999</v>
      </c>
      <c r="D27">
        <f>ROUND(AVERAGE(ARIMA!L27:N27),4)</f>
        <v>18437.191699999999</v>
      </c>
      <c r="E27">
        <f>ROUND(AVERAGE(ARIMA!Q27:S27),4)</f>
        <v>18437.191699999999</v>
      </c>
      <c r="F27">
        <f>ROUND(AVERAGE(ARIMA!V27:X27),4)</f>
        <v>18437.191699999999</v>
      </c>
      <c r="G27">
        <f>ROUND(AVERAGE(ARIMA!AA27:AC27),4)</f>
        <v>18437.191699999999</v>
      </c>
      <c r="H27">
        <f>ROUND(AVERAGE(ARIMA!AF27:AH27),4)</f>
        <v>18437.191699999999</v>
      </c>
      <c r="I27" s="3">
        <f t="shared" si="0"/>
        <v>0</v>
      </c>
      <c r="J27" s="2">
        <f t="shared" si="1"/>
        <v>18437.191699999999</v>
      </c>
      <c r="K27" s="4">
        <f t="shared" si="2"/>
        <v>18437.191699999999</v>
      </c>
      <c r="L27" s="4">
        <f t="shared" si="3"/>
        <v>18437.191699999999</v>
      </c>
    </row>
    <row r="28" spans="1:12" x14ac:dyDescent="0.2">
      <c r="A28" t="s">
        <v>3</v>
      </c>
      <c r="B28">
        <f>ROUND(AVERAGE(ARIMA!B28:D28),4)</f>
        <v>16906.028999999999</v>
      </c>
      <c r="C28">
        <f>ROUND(AVERAGE(ARIMA!G28:I28),4)</f>
        <v>16906.028999999999</v>
      </c>
      <c r="D28">
        <f>ROUND(AVERAGE(ARIMA!L28:N28),4)</f>
        <v>16906.028999999999</v>
      </c>
      <c r="E28">
        <f>ROUND(AVERAGE(ARIMA!Q28:S28),4)</f>
        <v>16906.028999999999</v>
      </c>
      <c r="F28">
        <f>ROUND(AVERAGE(ARIMA!V28:X28),4)</f>
        <v>16906.028999999999</v>
      </c>
      <c r="G28">
        <f>ROUND(AVERAGE(ARIMA!AA28:AC28),4)</f>
        <v>16906.028999999999</v>
      </c>
      <c r="H28">
        <f>ROUND(AVERAGE(ARIMA!AF28:AH28),4)</f>
        <v>16906.028999999999</v>
      </c>
      <c r="I28" s="3">
        <f t="shared" si="0"/>
        <v>0</v>
      </c>
      <c r="J28" s="2">
        <f t="shared" si="1"/>
        <v>16906.028999999999</v>
      </c>
      <c r="K28" s="4">
        <f t="shared" si="2"/>
        <v>16906.028999999999</v>
      </c>
      <c r="L28" s="4">
        <f t="shared" si="3"/>
        <v>16906.028999999999</v>
      </c>
    </row>
    <row r="29" spans="1:12" x14ac:dyDescent="0.2">
      <c r="A29" t="s">
        <v>4</v>
      </c>
      <c r="B29">
        <f>ROUND(AVERAGE(ARIMA!B29:D29),4)</f>
        <v>33655601909.833302</v>
      </c>
      <c r="C29">
        <f>ROUND(AVERAGE(ARIMA!G29:I29),4)</f>
        <v>33655601909.833302</v>
      </c>
      <c r="D29">
        <f>ROUND(AVERAGE(ARIMA!L29:N29),4)</f>
        <v>33655601909.833302</v>
      </c>
      <c r="E29">
        <f>ROUND(AVERAGE(ARIMA!Q29:S29),4)</f>
        <v>33655601909.833302</v>
      </c>
      <c r="F29">
        <f>ROUND(AVERAGE(ARIMA!V29:X29),4)</f>
        <v>33655601909.833302</v>
      </c>
      <c r="G29">
        <f>ROUND(AVERAGE(ARIMA!AA29:AC29),4)</f>
        <v>33655601909.833302</v>
      </c>
      <c r="H29">
        <f>ROUND(AVERAGE(ARIMA!AF29:AH29),4)</f>
        <v>33655601909.833302</v>
      </c>
      <c r="I29" s="3">
        <f t="shared" si="0"/>
        <v>0</v>
      </c>
      <c r="J29" s="2">
        <f t="shared" si="1"/>
        <v>33655601909.833302</v>
      </c>
      <c r="K29" s="4">
        <f t="shared" si="2"/>
        <v>33655601909.833302</v>
      </c>
      <c r="L29" s="4">
        <f t="shared" si="3"/>
        <v>33655601909.833302</v>
      </c>
    </row>
    <row r="30" spans="1:12" x14ac:dyDescent="0.2">
      <c r="A30" t="s">
        <v>43</v>
      </c>
      <c r="B30">
        <f>ROUND(AVERAGE(ARIMA!B30:D30),4)</f>
        <v>0.94720000000000004</v>
      </c>
      <c r="C30">
        <f>ROUND(AVERAGE(ARIMA!G30:I30),4)</f>
        <v>0.95079999999999998</v>
      </c>
      <c r="D30">
        <f>ROUND(AVERAGE(ARIMA!L30:N30),4)</f>
        <v>0.95079999999999998</v>
      </c>
      <c r="E30">
        <f>ROUND(AVERAGE(ARIMA!Q30:S30),4)</f>
        <v>0.95079999999999998</v>
      </c>
      <c r="F30">
        <f>ROUND(AVERAGE(ARIMA!V30:X30),4)</f>
        <v>0.95079999999999998</v>
      </c>
      <c r="G30">
        <f>ROUND(AVERAGE(ARIMA!AA30:AC30),4)</f>
        <v>0.95079999999999998</v>
      </c>
      <c r="H30">
        <f>ROUND(AVERAGE(ARIMA!AF30:AH30),4)</f>
        <v>0.95079999999999998</v>
      </c>
      <c r="I30" s="3">
        <f t="shared" si="0"/>
        <v>1.2999999999999999E-3</v>
      </c>
      <c r="J30" s="2">
        <f t="shared" si="1"/>
        <v>0.95030000000000003</v>
      </c>
      <c r="K30" s="4">
        <f t="shared" si="2"/>
        <v>0.95030000000000003</v>
      </c>
      <c r="L30" s="4">
        <f t="shared" si="3"/>
        <v>0.95030000000000003</v>
      </c>
    </row>
    <row r="31" spans="1:12" x14ac:dyDescent="0.2">
      <c r="A31" t="s">
        <v>44</v>
      </c>
      <c r="B31">
        <f>ROUND(AVERAGE(ARIMA!B31:D31),4)</f>
        <v>5.0857000000000001</v>
      </c>
      <c r="C31">
        <f>ROUND(AVERAGE(ARIMA!G31:I31),4)</f>
        <v>5.1036999999999999</v>
      </c>
      <c r="D31">
        <f>ROUND(AVERAGE(ARIMA!L31:N31),4)</f>
        <v>5.0967000000000002</v>
      </c>
      <c r="E31">
        <f>ROUND(AVERAGE(ARIMA!Q31:S31),4)</f>
        <v>5.1509999999999998</v>
      </c>
      <c r="F31">
        <f>ROUND(AVERAGE(ARIMA!V31:X31),4)</f>
        <v>5.0907</v>
      </c>
      <c r="G31">
        <f>ROUND(AVERAGE(ARIMA!AA31:AC31),4)</f>
        <v>5.1557000000000004</v>
      </c>
      <c r="H31">
        <f>ROUND(AVERAGE(ARIMA!AF31:AH31),4)</f>
        <v>5.1310000000000002</v>
      </c>
      <c r="I31" s="3">
        <f t="shared" si="0"/>
        <v>2.7E-2</v>
      </c>
      <c r="J31" s="2">
        <f t="shared" si="1"/>
        <v>5.1163999999999996</v>
      </c>
      <c r="K31" s="4">
        <f t="shared" si="2"/>
        <v>5.1163999999999996</v>
      </c>
      <c r="L31" s="4">
        <f t="shared" si="3"/>
        <v>5.1163999999999996</v>
      </c>
    </row>
    <row r="32" spans="1:12" x14ac:dyDescent="0.2">
      <c r="A32" t="s">
        <v>0</v>
      </c>
      <c r="B32" t="e">
        <f>ROUND(AVERAGE(ARIMA!B32:D32),4)</f>
        <v>#DIV/0!</v>
      </c>
      <c r="C32" t="e">
        <f>ROUND(AVERAGE(ARIMA!G32:I32),4)</f>
        <v>#DIV/0!</v>
      </c>
      <c r="D32" t="e">
        <f>ROUND(AVERAGE(ARIMA!L32:N32),4)</f>
        <v>#DIV/0!</v>
      </c>
      <c r="E32" t="e">
        <f>ROUND(AVERAGE(ARIMA!Q32:S32),4)</f>
        <v>#DIV/0!</v>
      </c>
      <c r="F32" t="e">
        <f>ROUND(AVERAGE(ARIMA!V32:X32),4)</f>
        <v>#DIV/0!</v>
      </c>
      <c r="G32" t="e">
        <f>ROUND(AVERAGE(ARIMA!AA32:AC32),4)</f>
        <v>#DIV/0!</v>
      </c>
      <c r="H32" t="e">
        <f>ROUND(AVERAGE(ARIMA!AF32:AH32),4)</f>
        <v>#DIV/0!</v>
      </c>
      <c r="I32" s="3" t="e">
        <f t="shared" si="0"/>
        <v>#DIV/0!</v>
      </c>
      <c r="J32" s="2" t="e">
        <f t="shared" si="1"/>
        <v>#DIV/0!</v>
      </c>
      <c r="K32" s="4" t="e">
        <f t="shared" si="2"/>
        <v>#DIV/0!</v>
      </c>
      <c r="L32" s="4" t="e">
        <f t="shared" si="3"/>
        <v>#DIV/0!</v>
      </c>
    </row>
    <row r="33" spans="1:12" x14ac:dyDescent="0.2">
      <c r="A33" t="s">
        <v>2</v>
      </c>
      <c r="B33">
        <f>ROUND(AVERAGE(ARIMA!B33:D33),4)</f>
        <v>416.5607</v>
      </c>
      <c r="C33">
        <f>ROUND(AVERAGE(ARIMA!G33:I33),4)</f>
        <v>416.5607</v>
      </c>
      <c r="D33">
        <f>ROUND(AVERAGE(ARIMA!L33:N33),4)</f>
        <v>416.5607</v>
      </c>
      <c r="E33">
        <f>ROUND(AVERAGE(ARIMA!Q33:S33),4)</f>
        <v>416.5607</v>
      </c>
      <c r="F33">
        <f>ROUND(AVERAGE(ARIMA!V33:X33),4)</f>
        <v>416.5607</v>
      </c>
      <c r="G33">
        <f>ROUND(AVERAGE(ARIMA!AA33:AC33),4)</f>
        <v>416.5607</v>
      </c>
      <c r="H33">
        <f>ROUND(AVERAGE(ARIMA!AF33:AH33),4)</f>
        <v>416.5607</v>
      </c>
      <c r="I33" s="3">
        <f t="shared" si="0"/>
        <v>0</v>
      </c>
      <c r="J33" s="2">
        <f t="shared" si="1"/>
        <v>416.5607</v>
      </c>
      <c r="K33" s="4">
        <f t="shared" si="2"/>
        <v>416.5607</v>
      </c>
      <c r="L33" s="4">
        <f t="shared" si="3"/>
        <v>416.5607</v>
      </c>
    </row>
    <row r="34" spans="1:12" x14ac:dyDescent="0.2">
      <c r="A34" t="s">
        <v>3</v>
      </c>
      <c r="B34">
        <f>ROUND(AVERAGE(ARIMA!B34:D34),4)</f>
        <v>372.94229999999999</v>
      </c>
      <c r="C34">
        <f>ROUND(AVERAGE(ARIMA!G34:I34),4)</f>
        <v>596.79200000000003</v>
      </c>
      <c r="D34">
        <f>ROUND(AVERAGE(ARIMA!L34:N34),4)</f>
        <v>596.79200000000003</v>
      </c>
      <c r="E34">
        <f>ROUND(AVERAGE(ARIMA!Q34:S34),4)</f>
        <v>596.79200000000003</v>
      </c>
      <c r="F34">
        <f>ROUND(AVERAGE(ARIMA!V34:X34),4)</f>
        <v>596.79200000000003</v>
      </c>
      <c r="G34">
        <f>ROUND(AVERAGE(ARIMA!AA34:AC34),4)</f>
        <v>596.79200000000003</v>
      </c>
      <c r="H34">
        <f>ROUND(AVERAGE(ARIMA!AF34:AH34),4)</f>
        <v>596.79200000000003</v>
      </c>
      <c r="I34" s="3">
        <f t="shared" si="0"/>
        <v>78.331100000000006</v>
      </c>
      <c r="J34" s="2">
        <f t="shared" si="1"/>
        <v>564.81349999999998</v>
      </c>
      <c r="K34" s="4">
        <f t="shared" si="2"/>
        <v>564.81349999999998</v>
      </c>
      <c r="L34" s="4">
        <f t="shared" si="3"/>
        <v>564.81349999999998</v>
      </c>
    </row>
    <row r="35" spans="1:12" x14ac:dyDescent="0.2">
      <c r="A35" t="s">
        <v>4</v>
      </c>
      <c r="B35">
        <f>ROUND(AVERAGE(ARIMA!B35:D35),4)</f>
        <v>2740.6014</v>
      </c>
      <c r="C35">
        <f>ROUND(AVERAGE(ARIMA!G35:I35),4)</f>
        <v>3863.7266</v>
      </c>
      <c r="D35">
        <f>ROUND(AVERAGE(ARIMA!L35:N35),4)</f>
        <v>3863.7266</v>
      </c>
      <c r="E35">
        <f>ROUND(AVERAGE(ARIMA!Q35:S35),4)</f>
        <v>3863.7266</v>
      </c>
      <c r="F35">
        <f>ROUND(AVERAGE(ARIMA!V35:X35),4)</f>
        <v>3863.7266</v>
      </c>
      <c r="G35">
        <f>ROUND(AVERAGE(ARIMA!AA35:AC35),4)</f>
        <v>3863.7266</v>
      </c>
      <c r="H35">
        <f>ROUND(AVERAGE(ARIMA!AF35:AH35),4)</f>
        <v>3863.7266</v>
      </c>
      <c r="I35" s="3">
        <f t="shared" si="0"/>
        <v>393.012</v>
      </c>
      <c r="J35" s="2">
        <f t="shared" si="1"/>
        <v>3703.2800999999999</v>
      </c>
      <c r="K35" s="4">
        <f t="shared" si="2"/>
        <v>3703.2800999999999</v>
      </c>
      <c r="L35" s="4">
        <f t="shared" si="3"/>
        <v>3703.2800999999999</v>
      </c>
    </row>
    <row r="36" spans="1:12" x14ac:dyDescent="0.2">
      <c r="A36" t="s">
        <v>43</v>
      </c>
      <c r="B36">
        <f>ROUND(AVERAGE(ARIMA!B36:D36),4)</f>
        <v>0.93589999999999995</v>
      </c>
      <c r="C36">
        <f>ROUND(AVERAGE(ARIMA!G36:I36),4)</f>
        <v>0.92149999999999999</v>
      </c>
      <c r="D36">
        <f>ROUND(AVERAGE(ARIMA!L36:N36),4)</f>
        <v>0.92149999999999999</v>
      </c>
      <c r="E36">
        <f>ROUND(AVERAGE(ARIMA!Q36:S36),4)</f>
        <v>0.92149999999999999</v>
      </c>
      <c r="F36">
        <f>ROUND(AVERAGE(ARIMA!V36:X36),4)</f>
        <v>0.92149999999999999</v>
      </c>
      <c r="G36">
        <f>ROUND(AVERAGE(ARIMA!AA36:AC36),4)</f>
        <v>0.92149999999999999</v>
      </c>
      <c r="H36">
        <f>ROUND(AVERAGE(ARIMA!AF36:AH36),4)</f>
        <v>0.92149999999999999</v>
      </c>
      <c r="I36" s="3">
        <f t="shared" si="0"/>
        <v>5.0000000000000001E-3</v>
      </c>
      <c r="J36" s="2">
        <f t="shared" si="1"/>
        <v>0.92359999999999998</v>
      </c>
      <c r="K36" s="4">
        <f t="shared" si="2"/>
        <v>0.92359999999999998</v>
      </c>
      <c r="L36" s="4">
        <f t="shared" si="3"/>
        <v>0.92359999999999998</v>
      </c>
    </row>
    <row r="37" spans="1:12" x14ac:dyDescent="0.2">
      <c r="A37" t="s">
        <v>44</v>
      </c>
      <c r="B37">
        <f>ROUND(AVERAGE(ARIMA!B37:D37),4)</f>
        <v>4.3689999999999998</v>
      </c>
      <c r="C37">
        <f>ROUND(AVERAGE(ARIMA!G37:I37),4)</f>
        <v>4.3680000000000003</v>
      </c>
      <c r="D37">
        <f>ROUND(AVERAGE(ARIMA!L37:N37),4)</f>
        <v>4.3716999999999997</v>
      </c>
      <c r="E37">
        <f>ROUND(AVERAGE(ARIMA!Q37:S37),4)</f>
        <v>4.4233000000000002</v>
      </c>
      <c r="F37">
        <f>ROUND(AVERAGE(ARIMA!V37:X37),4)</f>
        <v>4.3753000000000002</v>
      </c>
      <c r="G37">
        <f>ROUND(AVERAGE(ARIMA!AA37:AC37),4)</f>
        <v>4.4169999999999998</v>
      </c>
      <c r="H37">
        <f>ROUND(AVERAGE(ARIMA!AF37:AH37),4)</f>
        <v>4.4082999999999997</v>
      </c>
      <c r="I37" s="3">
        <f t="shared" si="0"/>
        <v>2.2800000000000001E-2</v>
      </c>
      <c r="J37" s="2">
        <f t="shared" si="1"/>
        <v>4.3903999999999996</v>
      </c>
      <c r="K37" s="4">
        <f t="shared" si="2"/>
        <v>4.3903999999999996</v>
      </c>
      <c r="L37" s="4">
        <f t="shared" si="3"/>
        <v>4.3903999999999996</v>
      </c>
    </row>
    <row r="38" spans="1:12" x14ac:dyDescent="0.2">
      <c r="A38" t="s">
        <v>0</v>
      </c>
      <c r="B38" t="e">
        <f>ROUND(AVERAGE(ARIMA!B38:D38),4)</f>
        <v>#DIV/0!</v>
      </c>
      <c r="C38" t="e">
        <f>ROUND(AVERAGE(ARIMA!G38:I38),4)</f>
        <v>#DIV/0!</v>
      </c>
      <c r="D38" t="e">
        <f>ROUND(AVERAGE(ARIMA!L38:N38),4)</f>
        <v>#DIV/0!</v>
      </c>
      <c r="E38" t="e">
        <f>ROUND(AVERAGE(ARIMA!Q38:S38),4)</f>
        <v>#DIV/0!</v>
      </c>
      <c r="F38" t="e">
        <f>ROUND(AVERAGE(ARIMA!V38:X38),4)</f>
        <v>#DIV/0!</v>
      </c>
      <c r="G38" t="e">
        <f>ROUND(AVERAGE(ARIMA!AA38:AC38),4)</f>
        <v>#DIV/0!</v>
      </c>
      <c r="H38" t="e">
        <f>ROUND(AVERAGE(ARIMA!AF38:AH38),4)</f>
        <v>#DIV/0!</v>
      </c>
      <c r="I38" s="3" t="e">
        <f t="shared" si="0"/>
        <v>#DIV/0!</v>
      </c>
      <c r="J38" s="2" t="e">
        <f t="shared" si="1"/>
        <v>#DIV/0!</v>
      </c>
      <c r="K38" s="4" t="e">
        <f t="shared" si="2"/>
        <v>#DIV/0!</v>
      </c>
      <c r="L38" s="4" t="e">
        <f t="shared" si="3"/>
        <v>#DIV/0!</v>
      </c>
    </row>
    <row r="39" spans="1:12" x14ac:dyDescent="0.2">
      <c r="A39" t="s">
        <v>2</v>
      </c>
      <c r="B39">
        <f>ROUND(AVERAGE(ARIMA!B39:D39),4)</f>
        <v>6.9279999999999999</v>
      </c>
      <c r="C39">
        <f>ROUND(AVERAGE(ARIMA!G39:I39),4)</f>
        <v>6.9279999999999999</v>
      </c>
      <c r="D39">
        <f>ROUND(AVERAGE(ARIMA!L39:N39),4)</f>
        <v>6.9279999999999999</v>
      </c>
      <c r="E39">
        <f>ROUND(AVERAGE(ARIMA!Q39:S39),4)</f>
        <v>6.9279999999999999</v>
      </c>
      <c r="F39">
        <f>ROUND(AVERAGE(ARIMA!V39:X39),4)</f>
        <v>6.9279999999999999</v>
      </c>
      <c r="G39">
        <f>ROUND(AVERAGE(ARIMA!AA39:AC39),4)</f>
        <v>6.9279999999999999</v>
      </c>
      <c r="H39">
        <f>ROUND(AVERAGE(ARIMA!AF39:AH39),4)</f>
        <v>6.9279999999999999</v>
      </c>
      <c r="I39" s="3">
        <f t="shared" si="0"/>
        <v>0</v>
      </c>
      <c r="J39" s="2">
        <f t="shared" si="1"/>
        <v>6.9279999999999999</v>
      </c>
      <c r="K39" s="4">
        <f t="shared" si="2"/>
        <v>6.9279999999999999</v>
      </c>
      <c r="L39" s="4">
        <f t="shared" si="3"/>
        <v>6.9279999999999999</v>
      </c>
    </row>
    <row r="40" spans="1:12" x14ac:dyDescent="0.2">
      <c r="A40" t="s">
        <v>3</v>
      </c>
      <c r="B40">
        <f>ROUND(AVERAGE(ARIMA!B40:D40),4)</f>
        <v>4.33</v>
      </c>
      <c r="C40" t="e">
        <f>ROUND(AVERAGE(ARIMA!G40:I40),4)</f>
        <v>#DIV/0!</v>
      </c>
      <c r="D40" t="e">
        <f>ROUND(AVERAGE(ARIMA!L40:N40),4)</f>
        <v>#DIV/0!</v>
      </c>
      <c r="E40" t="e">
        <f>ROUND(AVERAGE(ARIMA!Q40:S40),4)</f>
        <v>#DIV/0!</v>
      </c>
      <c r="F40" t="e">
        <f>ROUND(AVERAGE(ARIMA!V40:X40),4)</f>
        <v>#DIV/0!</v>
      </c>
      <c r="G40" t="e">
        <f>ROUND(AVERAGE(ARIMA!AA40:AC40),4)</f>
        <v>#DIV/0!</v>
      </c>
      <c r="H40" t="e">
        <f>ROUND(AVERAGE(ARIMA!AF40:AH40),4)</f>
        <v>#DIV/0!</v>
      </c>
      <c r="I40" s="3" t="e">
        <f t="shared" si="0"/>
        <v>#DIV/0!</v>
      </c>
      <c r="J40" s="2" t="e">
        <f t="shared" si="1"/>
        <v>#DIV/0!</v>
      </c>
      <c r="K40" s="4" t="e">
        <f t="shared" si="2"/>
        <v>#DIV/0!</v>
      </c>
      <c r="L40" s="4" t="e">
        <f t="shared" si="3"/>
        <v>#DIV/0!</v>
      </c>
    </row>
    <row r="41" spans="1:12" x14ac:dyDescent="0.2">
      <c r="A41" t="s">
        <v>4</v>
      </c>
      <c r="B41">
        <f>ROUND(AVERAGE(ARIMA!B41:D41),4)</f>
        <v>36.813000000000002</v>
      </c>
      <c r="C41">
        <f>ROUND(AVERAGE(ARIMA!G41:I41),4)</f>
        <v>36.813000000000002</v>
      </c>
      <c r="D41">
        <f>ROUND(AVERAGE(ARIMA!L41:N41),4)</f>
        <v>36.813000000000002</v>
      </c>
      <c r="E41">
        <f>ROUND(AVERAGE(ARIMA!Q41:S41),4)</f>
        <v>36.813000000000002</v>
      </c>
      <c r="F41">
        <f>ROUND(AVERAGE(ARIMA!V41:X41),4)</f>
        <v>36.813000000000002</v>
      </c>
      <c r="G41">
        <f>ROUND(AVERAGE(ARIMA!AA41:AC41),4)</f>
        <v>36.813000000000002</v>
      </c>
      <c r="H41">
        <f>ROUND(AVERAGE(ARIMA!AF41:AH41),4)</f>
        <v>36.813000000000002</v>
      </c>
      <c r="I41" s="3">
        <f t="shared" si="0"/>
        <v>0</v>
      </c>
      <c r="J41" s="2">
        <f t="shared" si="1"/>
        <v>36.813000000000002</v>
      </c>
      <c r="K41" s="4">
        <f t="shared" si="2"/>
        <v>36.813000000000002</v>
      </c>
      <c r="L41" s="4">
        <f t="shared" si="3"/>
        <v>36.813000000000002</v>
      </c>
    </row>
    <row r="42" spans="1:12" x14ac:dyDescent="0.2">
      <c r="A42" t="s">
        <v>43</v>
      </c>
      <c r="B42" t="e">
        <f>ROUND(AVERAGE(ARIMA!B42:D42),4)</f>
        <v>#DIV/0!</v>
      </c>
      <c r="C42" t="e">
        <f>ROUND(AVERAGE(ARIMA!G42:I42),4)</f>
        <v>#DIV/0!</v>
      </c>
      <c r="D42" t="e">
        <f>ROUND(AVERAGE(ARIMA!L42:N42),4)</f>
        <v>#DIV/0!</v>
      </c>
      <c r="E42" t="e">
        <f>ROUND(AVERAGE(ARIMA!Q42:S42),4)</f>
        <v>#DIV/0!</v>
      </c>
      <c r="F42" t="e">
        <f>ROUND(AVERAGE(ARIMA!V42:X42),4)</f>
        <v>#DIV/0!</v>
      </c>
      <c r="G42" t="e">
        <f>ROUND(AVERAGE(ARIMA!AA42:AC42),4)</f>
        <v>#DIV/0!</v>
      </c>
      <c r="H42" t="e">
        <f>ROUND(AVERAGE(ARIMA!AF42:AH42),4)</f>
        <v>#DIV/0!</v>
      </c>
      <c r="I42" s="3" t="e">
        <f t="shared" si="0"/>
        <v>#DIV/0!</v>
      </c>
      <c r="J42" s="2" t="e">
        <f t="shared" si="1"/>
        <v>#DIV/0!</v>
      </c>
      <c r="K42" s="4" t="e">
        <f t="shared" si="2"/>
        <v>#DIV/0!</v>
      </c>
      <c r="L42" s="4" t="e">
        <f t="shared" si="3"/>
        <v>#DIV/0!</v>
      </c>
    </row>
    <row r="43" spans="1:12" x14ac:dyDescent="0.2">
      <c r="A43" t="s">
        <v>44</v>
      </c>
      <c r="B43">
        <f>ROUND(AVERAGE(ARIMA!B43:D43),4)</f>
        <v>4.5156999999999998</v>
      </c>
      <c r="C43">
        <f>ROUND(AVERAGE(ARIMA!G43:I43),4)</f>
        <v>4.5069999999999997</v>
      </c>
      <c r="D43">
        <f>ROUND(AVERAGE(ARIMA!L43:N43),4)</f>
        <v>4.5229999999999997</v>
      </c>
      <c r="E43">
        <f>ROUND(AVERAGE(ARIMA!Q43:S43),4)</f>
        <v>4.5643000000000002</v>
      </c>
      <c r="F43">
        <f>ROUND(AVERAGE(ARIMA!V43:X43),4)</f>
        <v>4.4996999999999998</v>
      </c>
      <c r="G43">
        <f>ROUND(AVERAGE(ARIMA!AA43:AC43),4)</f>
        <v>4.5667</v>
      </c>
      <c r="H43">
        <f>ROUND(AVERAGE(ARIMA!AF43:AH43),4)</f>
        <v>4.5483000000000002</v>
      </c>
      <c r="I43" s="3">
        <f t="shared" si="0"/>
        <v>2.5399999999999999E-2</v>
      </c>
      <c r="J43" s="2">
        <f t="shared" si="1"/>
        <v>4.5320999999999998</v>
      </c>
      <c r="K43" s="4">
        <f t="shared" si="2"/>
        <v>4.5320999999999998</v>
      </c>
      <c r="L43" s="4">
        <f t="shared" si="3"/>
        <v>4.5320999999999998</v>
      </c>
    </row>
    <row r="44" spans="1:12" x14ac:dyDescent="0.2">
      <c r="A44" t="s">
        <v>0</v>
      </c>
      <c r="B44" t="e">
        <f>ROUND(AVERAGE(ARIMA!B44:D44),4)</f>
        <v>#DIV/0!</v>
      </c>
      <c r="C44" t="e">
        <f>ROUND(AVERAGE(ARIMA!G44:I44),4)</f>
        <v>#DIV/0!</v>
      </c>
      <c r="D44" t="e">
        <f>ROUND(AVERAGE(ARIMA!L44:N44),4)</f>
        <v>#DIV/0!</v>
      </c>
      <c r="E44" t="e">
        <f>ROUND(AVERAGE(ARIMA!Q44:S44),4)</f>
        <v>#DIV/0!</v>
      </c>
      <c r="F44" t="e">
        <f>ROUND(AVERAGE(ARIMA!V44:X44),4)</f>
        <v>#DIV/0!</v>
      </c>
      <c r="G44" t="e">
        <f>ROUND(AVERAGE(ARIMA!AA44:AC44),4)</f>
        <v>#DIV/0!</v>
      </c>
      <c r="H44" t="e">
        <f>ROUND(AVERAGE(ARIMA!AF44:AH44),4)</f>
        <v>#DIV/0!</v>
      </c>
      <c r="I44" s="3" t="e">
        <f t="shared" si="0"/>
        <v>#DIV/0!</v>
      </c>
      <c r="J44" s="2" t="e">
        <f t="shared" si="1"/>
        <v>#DIV/0!</v>
      </c>
      <c r="K44" s="4" t="e">
        <f t="shared" si="2"/>
        <v>#DIV/0!</v>
      </c>
      <c r="L44" s="4" t="e">
        <f t="shared" si="3"/>
        <v>#DIV/0!</v>
      </c>
    </row>
    <row r="45" spans="1:12" x14ac:dyDescent="0.2">
      <c r="A45" t="s">
        <v>2</v>
      </c>
      <c r="B45">
        <f>ROUND(AVERAGE(ARIMA!B45:D45),4)</f>
        <v>6.9279999999999999</v>
      </c>
      <c r="C45">
        <f>ROUND(AVERAGE(ARIMA!G45:I45),4)</f>
        <v>6.9279999999999999</v>
      </c>
      <c r="D45">
        <f>ROUND(AVERAGE(ARIMA!L45:N45),4)</f>
        <v>6.9279999999999999</v>
      </c>
      <c r="E45">
        <f>ROUND(AVERAGE(ARIMA!Q45:S45),4)</f>
        <v>6.9279999999999999</v>
      </c>
      <c r="F45">
        <f>ROUND(AVERAGE(ARIMA!V45:X45),4)</f>
        <v>6.9279999999999999</v>
      </c>
      <c r="G45">
        <f>ROUND(AVERAGE(ARIMA!AA45:AC45),4)</f>
        <v>6.9279999999999999</v>
      </c>
      <c r="H45">
        <f>ROUND(AVERAGE(ARIMA!AF45:AH45),4)</f>
        <v>6.9279999999999999</v>
      </c>
      <c r="I45" s="3">
        <f t="shared" si="0"/>
        <v>0</v>
      </c>
      <c r="J45" s="2">
        <f t="shared" si="1"/>
        <v>6.9279999999999999</v>
      </c>
      <c r="K45" s="4">
        <f t="shared" si="2"/>
        <v>6.9279999999999999</v>
      </c>
      <c r="L45" s="4">
        <f t="shared" si="3"/>
        <v>6.9279999999999999</v>
      </c>
    </row>
    <row r="46" spans="1:12" x14ac:dyDescent="0.2">
      <c r="A46" t="s">
        <v>3</v>
      </c>
      <c r="B46" t="e">
        <f>ROUND(AVERAGE(ARIMA!B46:D46),4)</f>
        <v>#DIV/0!</v>
      </c>
      <c r="C46" t="e">
        <f>ROUND(AVERAGE(ARIMA!G46:I46),4)</f>
        <v>#DIV/0!</v>
      </c>
      <c r="D46" t="e">
        <f>ROUND(AVERAGE(ARIMA!L46:N46),4)</f>
        <v>#DIV/0!</v>
      </c>
      <c r="E46" t="e">
        <f>ROUND(AVERAGE(ARIMA!Q46:S46),4)</f>
        <v>#DIV/0!</v>
      </c>
      <c r="F46" t="e">
        <f>ROUND(AVERAGE(ARIMA!V46:X46),4)</f>
        <v>#DIV/0!</v>
      </c>
      <c r="G46" t="e">
        <f>ROUND(AVERAGE(ARIMA!AA46:AC46),4)</f>
        <v>#DIV/0!</v>
      </c>
      <c r="H46" t="e">
        <f>ROUND(AVERAGE(ARIMA!AF46:AH46),4)</f>
        <v>#DIV/0!</v>
      </c>
      <c r="I46" s="3" t="e">
        <f t="shared" si="0"/>
        <v>#DIV/0!</v>
      </c>
      <c r="J46" s="2" t="e">
        <f t="shared" si="1"/>
        <v>#DIV/0!</v>
      </c>
      <c r="K46" s="4" t="e">
        <f t="shared" si="2"/>
        <v>#DIV/0!</v>
      </c>
      <c r="L46" s="4" t="e">
        <f t="shared" si="3"/>
        <v>#DIV/0!</v>
      </c>
    </row>
    <row r="47" spans="1:12" x14ac:dyDescent="0.2">
      <c r="A47" t="s">
        <v>4</v>
      </c>
      <c r="B47">
        <f>ROUND(AVERAGE(ARIMA!B47:D47),4)</f>
        <v>36.813000000000002</v>
      </c>
      <c r="C47">
        <f>ROUND(AVERAGE(ARIMA!G47:I47),4)</f>
        <v>36.813000000000002</v>
      </c>
      <c r="D47">
        <f>ROUND(AVERAGE(ARIMA!L47:N47),4)</f>
        <v>36.813000000000002</v>
      </c>
      <c r="E47">
        <f>ROUND(AVERAGE(ARIMA!Q47:S47),4)</f>
        <v>36.813000000000002</v>
      </c>
      <c r="F47">
        <f>ROUND(AVERAGE(ARIMA!V47:X47),4)</f>
        <v>36.813000000000002</v>
      </c>
      <c r="G47">
        <f>ROUND(AVERAGE(ARIMA!AA47:AC47),4)</f>
        <v>36.813000000000002</v>
      </c>
      <c r="H47">
        <f>ROUND(AVERAGE(ARIMA!AF47:AH47),4)</f>
        <v>36.813000000000002</v>
      </c>
      <c r="I47" s="3">
        <f t="shared" si="0"/>
        <v>0</v>
      </c>
      <c r="J47" s="2">
        <f t="shared" si="1"/>
        <v>36.813000000000002</v>
      </c>
      <c r="K47" s="4">
        <f t="shared" si="2"/>
        <v>36.813000000000002</v>
      </c>
      <c r="L47" s="4">
        <f t="shared" si="3"/>
        <v>36.813000000000002</v>
      </c>
    </row>
    <row r="48" spans="1:12" x14ac:dyDescent="0.2">
      <c r="A48" t="s">
        <v>43</v>
      </c>
      <c r="B48" t="e">
        <f>ROUND(AVERAGE(ARIMA!B48:D48),4)</f>
        <v>#DIV/0!</v>
      </c>
      <c r="C48" t="e">
        <f>ROUND(AVERAGE(ARIMA!G48:I48),4)</f>
        <v>#DIV/0!</v>
      </c>
      <c r="D48" t="e">
        <f>ROUND(AVERAGE(ARIMA!L48:N48),4)</f>
        <v>#DIV/0!</v>
      </c>
      <c r="E48" t="e">
        <f>ROUND(AVERAGE(ARIMA!Q48:S48),4)</f>
        <v>#DIV/0!</v>
      </c>
      <c r="F48" t="e">
        <f>ROUND(AVERAGE(ARIMA!V48:X48),4)</f>
        <v>#DIV/0!</v>
      </c>
      <c r="G48" t="e">
        <f>ROUND(AVERAGE(ARIMA!AA48:AC48),4)</f>
        <v>#DIV/0!</v>
      </c>
      <c r="H48" t="e">
        <f>ROUND(AVERAGE(ARIMA!AF48:AH48),4)</f>
        <v>#DIV/0!</v>
      </c>
      <c r="I48" s="3" t="e">
        <f t="shared" si="0"/>
        <v>#DIV/0!</v>
      </c>
      <c r="J48" s="2" t="e">
        <f t="shared" si="1"/>
        <v>#DIV/0!</v>
      </c>
      <c r="K48" s="4" t="e">
        <f t="shared" si="2"/>
        <v>#DIV/0!</v>
      </c>
      <c r="L48" s="4" t="e">
        <f t="shared" si="3"/>
        <v>#DIV/0!</v>
      </c>
    </row>
    <row r="49" spans="1:12" x14ac:dyDescent="0.2">
      <c r="A49" t="s">
        <v>44</v>
      </c>
      <c r="B49">
        <f>ROUND(AVERAGE(ARIMA!B49:D49),4)</f>
        <v>4.5149999999999997</v>
      </c>
      <c r="C49">
        <f>ROUND(AVERAGE(ARIMA!G49:I49),4)</f>
        <v>4.5209999999999999</v>
      </c>
      <c r="D49">
        <f>ROUND(AVERAGE(ARIMA!L49:N49),4)</f>
        <v>4.593</v>
      </c>
      <c r="E49">
        <f>ROUND(AVERAGE(ARIMA!Q49:S49),4)</f>
        <v>4.5656999999999996</v>
      </c>
      <c r="F49">
        <f>ROUND(AVERAGE(ARIMA!V49:X49),4)</f>
        <v>4.548</v>
      </c>
      <c r="G49">
        <f>ROUND(AVERAGE(ARIMA!AA49:AC49),4)</f>
        <v>4.5617000000000001</v>
      </c>
      <c r="H49">
        <f>ROUND(AVERAGE(ARIMA!AF49:AH49),4)</f>
        <v>4.5593000000000004</v>
      </c>
      <c r="I49" s="3">
        <f t="shared" si="0"/>
        <v>2.5000000000000001E-2</v>
      </c>
      <c r="J49" s="2">
        <f t="shared" si="1"/>
        <v>4.5519999999999996</v>
      </c>
      <c r="K49" s="4">
        <f t="shared" si="2"/>
        <v>4.5519999999999996</v>
      </c>
      <c r="L49" s="4">
        <f t="shared" si="3"/>
        <v>4.5519999999999996</v>
      </c>
    </row>
    <row r="50" spans="1:12" x14ac:dyDescent="0.2">
      <c r="A50" t="s">
        <v>0</v>
      </c>
      <c r="B50" t="e">
        <f>ROUND(AVERAGE(ARIMA!B50:D50),4)</f>
        <v>#DIV/0!</v>
      </c>
      <c r="C50" t="e">
        <f>ROUND(AVERAGE(ARIMA!G50:I50),4)</f>
        <v>#DIV/0!</v>
      </c>
      <c r="D50" t="e">
        <f>ROUND(AVERAGE(ARIMA!L50:N50),4)</f>
        <v>#DIV/0!</v>
      </c>
      <c r="E50" t="e">
        <f>ROUND(AVERAGE(ARIMA!Q50:S50),4)</f>
        <v>#DIV/0!</v>
      </c>
      <c r="F50" t="e">
        <f>ROUND(AVERAGE(ARIMA!V50:X50),4)</f>
        <v>#DIV/0!</v>
      </c>
      <c r="G50" t="e">
        <f>ROUND(AVERAGE(ARIMA!AA50:AC50),4)</f>
        <v>#DIV/0!</v>
      </c>
      <c r="H50" t="e">
        <f>ROUND(AVERAGE(ARIMA!AF50:AH50),4)</f>
        <v>#DIV/0!</v>
      </c>
      <c r="I50" s="3" t="e">
        <f t="shared" si="0"/>
        <v>#DIV/0!</v>
      </c>
      <c r="J50" s="2" t="e">
        <f t="shared" si="1"/>
        <v>#DIV/0!</v>
      </c>
      <c r="K50" s="4" t="e">
        <f t="shared" si="2"/>
        <v>#DIV/0!</v>
      </c>
      <c r="L50" s="4" t="e">
        <f t="shared" si="3"/>
        <v>#DIV/0!</v>
      </c>
    </row>
    <row r="51" spans="1:12" x14ac:dyDescent="0.2">
      <c r="A51" t="s">
        <v>2</v>
      </c>
      <c r="B51">
        <f>ROUND(AVERAGE(ARIMA!B51:D51),4)</f>
        <v>6.9279999999999999</v>
      </c>
      <c r="C51">
        <f>ROUND(AVERAGE(ARIMA!G51:I51),4)</f>
        <v>6.9279999999999999</v>
      </c>
      <c r="D51">
        <f>ROUND(AVERAGE(ARIMA!L51:N51),4)</f>
        <v>6.9279999999999999</v>
      </c>
      <c r="E51">
        <f>ROUND(AVERAGE(ARIMA!Q51:S51),4)</f>
        <v>6.9279999999999999</v>
      </c>
      <c r="F51">
        <f>ROUND(AVERAGE(ARIMA!V51:X51),4)</f>
        <v>6.9279999999999999</v>
      </c>
      <c r="G51">
        <f>ROUND(AVERAGE(ARIMA!AA51:AC51),4)</f>
        <v>6.9279999999999999</v>
      </c>
      <c r="H51">
        <f>ROUND(AVERAGE(ARIMA!AF51:AH51),4)</f>
        <v>6.9279999999999999</v>
      </c>
      <c r="I51" s="3">
        <f t="shared" si="0"/>
        <v>0</v>
      </c>
      <c r="J51" s="2">
        <f t="shared" si="1"/>
        <v>6.9279999999999999</v>
      </c>
      <c r="K51" s="4">
        <f t="shared" si="2"/>
        <v>6.9279999999999999</v>
      </c>
      <c r="L51" s="4">
        <f t="shared" si="3"/>
        <v>6.9279999999999999</v>
      </c>
    </row>
    <row r="52" spans="1:12" x14ac:dyDescent="0.2">
      <c r="A52" t="s">
        <v>3</v>
      </c>
      <c r="B52" t="e">
        <f>ROUND(AVERAGE(ARIMA!B52:D52),4)</f>
        <v>#DIV/0!</v>
      </c>
      <c r="C52" t="e">
        <f>ROUND(AVERAGE(ARIMA!G52:I52),4)</f>
        <v>#DIV/0!</v>
      </c>
      <c r="D52" t="e">
        <f>ROUND(AVERAGE(ARIMA!L52:N52),4)</f>
        <v>#DIV/0!</v>
      </c>
      <c r="E52" t="e">
        <f>ROUND(AVERAGE(ARIMA!Q52:S52),4)</f>
        <v>#DIV/0!</v>
      </c>
      <c r="F52" t="e">
        <f>ROUND(AVERAGE(ARIMA!V52:X52),4)</f>
        <v>#DIV/0!</v>
      </c>
      <c r="G52" t="e">
        <f>ROUND(AVERAGE(ARIMA!AA52:AC52),4)</f>
        <v>#DIV/0!</v>
      </c>
      <c r="H52" t="e">
        <f>ROUND(AVERAGE(ARIMA!AF52:AH52),4)</f>
        <v>#DIV/0!</v>
      </c>
      <c r="I52" s="3" t="e">
        <f t="shared" si="0"/>
        <v>#DIV/0!</v>
      </c>
      <c r="J52" s="2" t="e">
        <f t="shared" si="1"/>
        <v>#DIV/0!</v>
      </c>
      <c r="K52" s="4" t="e">
        <f t="shared" si="2"/>
        <v>#DIV/0!</v>
      </c>
      <c r="L52" s="4" t="e">
        <f t="shared" si="3"/>
        <v>#DIV/0!</v>
      </c>
    </row>
    <row r="53" spans="1:12" x14ac:dyDescent="0.2">
      <c r="A53" t="s">
        <v>4</v>
      </c>
      <c r="B53">
        <f>ROUND(AVERAGE(ARIMA!B53:D53),4)</f>
        <v>36.813000000000002</v>
      </c>
      <c r="C53">
        <f>ROUND(AVERAGE(ARIMA!G53:I53),4)</f>
        <v>36.813000000000002</v>
      </c>
      <c r="D53">
        <f>ROUND(AVERAGE(ARIMA!L53:N53),4)</f>
        <v>36.813000000000002</v>
      </c>
      <c r="E53">
        <f>ROUND(AVERAGE(ARIMA!Q53:S53),4)</f>
        <v>36.813000000000002</v>
      </c>
      <c r="F53">
        <f>ROUND(AVERAGE(ARIMA!V53:X53),4)</f>
        <v>36.813000000000002</v>
      </c>
      <c r="G53">
        <f>ROUND(AVERAGE(ARIMA!AA53:AC53),4)</f>
        <v>36.813000000000002</v>
      </c>
      <c r="H53">
        <f>ROUND(AVERAGE(ARIMA!AF53:AH53),4)</f>
        <v>36.813000000000002</v>
      </c>
      <c r="I53" s="3">
        <f t="shared" si="0"/>
        <v>0</v>
      </c>
      <c r="J53" s="2">
        <f t="shared" si="1"/>
        <v>36.813000000000002</v>
      </c>
      <c r="K53" s="4">
        <f t="shared" si="2"/>
        <v>36.813000000000002</v>
      </c>
      <c r="L53" s="4">
        <f t="shared" si="3"/>
        <v>36.813000000000002</v>
      </c>
    </row>
    <row r="54" spans="1:12" x14ac:dyDescent="0.2">
      <c r="A54" t="s">
        <v>43</v>
      </c>
      <c r="B54" t="e">
        <f>ROUND(AVERAGE(ARIMA!B54:D54),4)</f>
        <v>#DIV/0!</v>
      </c>
      <c r="C54" t="e">
        <f>ROUND(AVERAGE(ARIMA!G54:I54),4)</f>
        <v>#DIV/0!</v>
      </c>
      <c r="D54" t="e">
        <f>ROUND(AVERAGE(ARIMA!L54:N54),4)</f>
        <v>#DIV/0!</v>
      </c>
      <c r="E54" t="e">
        <f>ROUND(AVERAGE(ARIMA!Q54:S54),4)</f>
        <v>#DIV/0!</v>
      </c>
      <c r="F54" t="e">
        <f>ROUND(AVERAGE(ARIMA!V54:X54),4)</f>
        <v>#DIV/0!</v>
      </c>
      <c r="G54" t="e">
        <f>ROUND(AVERAGE(ARIMA!AA54:AC54),4)</f>
        <v>#DIV/0!</v>
      </c>
      <c r="H54" t="e">
        <f>ROUND(AVERAGE(ARIMA!AF54:AH54),4)</f>
        <v>#DIV/0!</v>
      </c>
      <c r="I54" s="3" t="e">
        <f t="shared" si="0"/>
        <v>#DIV/0!</v>
      </c>
      <c r="J54" s="2" t="e">
        <f t="shared" si="1"/>
        <v>#DIV/0!</v>
      </c>
      <c r="K54" s="4" t="e">
        <f t="shared" si="2"/>
        <v>#DIV/0!</v>
      </c>
      <c r="L54" s="4" t="e">
        <f t="shared" si="3"/>
        <v>#DIV/0!</v>
      </c>
    </row>
    <row r="55" spans="1:12" x14ac:dyDescent="0.2">
      <c r="A55" t="s">
        <v>44</v>
      </c>
      <c r="B55">
        <f>ROUND(AVERAGE(ARIMA!B55:D55),4)</f>
        <v>4.5113000000000003</v>
      </c>
      <c r="C55">
        <f>ROUND(AVERAGE(ARIMA!G55:I55),4)</f>
        <v>4.5220000000000002</v>
      </c>
      <c r="D55">
        <f>ROUND(AVERAGE(ARIMA!L55:N55),4)</f>
        <v>4.5332999999999997</v>
      </c>
      <c r="E55">
        <f>ROUND(AVERAGE(ARIMA!Q55:S55),4)</f>
        <v>4.577</v>
      </c>
      <c r="F55">
        <f>ROUND(AVERAGE(ARIMA!V55:X55),4)</f>
        <v>4.5110000000000001</v>
      </c>
      <c r="G55">
        <f>ROUND(AVERAGE(ARIMA!AA55:AC55),4)</f>
        <v>4.5860000000000003</v>
      </c>
      <c r="H55">
        <f>ROUND(AVERAGE(ARIMA!AF55:AH55),4)</f>
        <v>4.5563000000000002</v>
      </c>
      <c r="I55" s="3">
        <f t="shared" si="0"/>
        <v>2.86E-2</v>
      </c>
      <c r="J55" s="2">
        <f t="shared" si="1"/>
        <v>4.5423999999999998</v>
      </c>
      <c r="K55" s="4">
        <f t="shared" si="2"/>
        <v>4.5423999999999998</v>
      </c>
      <c r="L55" s="4">
        <f t="shared" si="3"/>
        <v>4.5423999999999998</v>
      </c>
    </row>
    <row r="56" spans="1:12" x14ac:dyDescent="0.2">
      <c r="A56" t="s">
        <v>0</v>
      </c>
      <c r="B56" t="e">
        <f>ROUND(AVERAGE(ARIMA!B56:D56),4)</f>
        <v>#DIV/0!</v>
      </c>
      <c r="C56" t="e">
        <f>ROUND(AVERAGE(ARIMA!G56:I56),4)</f>
        <v>#DIV/0!</v>
      </c>
      <c r="D56" t="e">
        <f>ROUND(AVERAGE(ARIMA!L56:N56),4)</f>
        <v>#DIV/0!</v>
      </c>
      <c r="E56" t="e">
        <f>ROUND(AVERAGE(ARIMA!Q56:S56),4)</f>
        <v>#DIV/0!</v>
      </c>
      <c r="F56" t="e">
        <f>ROUND(AVERAGE(ARIMA!V56:X56),4)</f>
        <v>#DIV/0!</v>
      </c>
      <c r="G56" t="e">
        <f>ROUND(AVERAGE(ARIMA!AA56:AC56),4)</f>
        <v>#DIV/0!</v>
      </c>
      <c r="H56" t="e">
        <f>ROUND(AVERAGE(ARIMA!AF56:AH56),4)</f>
        <v>#DIV/0!</v>
      </c>
      <c r="I56" s="3" t="e">
        <f t="shared" si="0"/>
        <v>#DIV/0!</v>
      </c>
      <c r="J56" s="2" t="e">
        <f t="shared" si="1"/>
        <v>#DIV/0!</v>
      </c>
      <c r="K56" s="4" t="e">
        <f t="shared" si="2"/>
        <v>#DIV/0!</v>
      </c>
      <c r="L56" s="4" t="e">
        <f t="shared" si="3"/>
        <v>#DIV/0!</v>
      </c>
    </row>
    <row r="57" spans="1:12" x14ac:dyDescent="0.2">
      <c r="A57" t="s">
        <v>2</v>
      </c>
      <c r="B57">
        <f>ROUND(AVERAGE(ARIMA!B57:D57),4)</f>
        <v>6.9279999999999999</v>
      </c>
      <c r="C57">
        <f>ROUND(AVERAGE(ARIMA!G57:I57),4)</f>
        <v>6.9279999999999999</v>
      </c>
      <c r="D57">
        <f>ROUND(AVERAGE(ARIMA!L57:N57),4)</f>
        <v>6.9279999999999999</v>
      </c>
      <c r="E57">
        <f>ROUND(AVERAGE(ARIMA!Q57:S57),4)</f>
        <v>6.9279999999999999</v>
      </c>
      <c r="F57">
        <f>ROUND(AVERAGE(ARIMA!V57:X57),4)</f>
        <v>6.9279999999999999</v>
      </c>
      <c r="G57">
        <f>ROUND(AVERAGE(ARIMA!AA57:AC57),4)</f>
        <v>6.9279999999999999</v>
      </c>
      <c r="H57">
        <f>ROUND(AVERAGE(ARIMA!AF57:AH57),4)</f>
        <v>6.9279999999999999</v>
      </c>
      <c r="I57" s="3">
        <f t="shared" si="0"/>
        <v>0</v>
      </c>
      <c r="J57" s="2">
        <f t="shared" si="1"/>
        <v>6.9279999999999999</v>
      </c>
      <c r="K57" s="4">
        <f t="shared" si="2"/>
        <v>6.9279999999999999</v>
      </c>
      <c r="L57" s="4">
        <f t="shared" si="3"/>
        <v>6.9279999999999999</v>
      </c>
    </row>
    <row r="58" spans="1:12" x14ac:dyDescent="0.2">
      <c r="A58" t="s">
        <v>3</v>
      </c>
      <c r="B58" t="e">
        <f>ROUND(AVERAGE(ARIMA!B58:D58),4)</f>
        <v>#DIV/0!</v>
      </c>
      <c r="C58" t="e">
        <f>ROUND(AVERAGE(ARIMA!G58:I58),4)</f>
        <v>#DIV/0!</v>
      </c>
      <c r="D58" t="e">
        <f>ROUND(AVERAGE(ARIMA!L58:N58),4)</f>
        <v>#DIV/0!</v>
      </c>
      <c r="E58" t="e">
        <f>ROUND(AVERAGE(ARIMA!Q58:S58),4)</f>
        <v>#DIV/0!</v>
      </c>
      <c r="F58" t="e">
        <f>ROUND(AVERAGE(ARIMA!V58:X58),4)</f>
        <v>#DIV/0!</v>
      </c>
      <c r="G58" t="e">
        <f>ROUND(AVERAGE(ARIMA!AA58:AC58),4)</f>
        <v>#DIV/0!</v>
      </c>
      <c r="H58" t="e">
        <f>ROUND(AVERAGE(ARIMA!AF58:AH58),4)</f>
        <v>#DIV/0!</v>
      </c>
      <c r="I58" s="3" t="e">
        <f t="shared" si="0"/>
        <v>#DIV/0!</v>
      </c>
      <c r="J58" s="2" t="e">
        <f t="shared" si="1"/>
        <v>#DIV/0!</v>
      </c>
      <c r="K58" s="4" t="e">
        <f t="shared" si="2"/>
        <v>#DIV/0!</v>
      </c>
      <c r="L58" s="4" t="e">
        <f t="shared" si="3"/>
        <v>#DIV/0!</v>
      </c>
    </row>
    <row r="59" spans="1:12" x14ac:dyDescent="0.2">
      <c r="A59" t="s">
        <v>4</v>
      </c>
      <c r="B59">
        <f>ROUND(AVERAGE(ARIMA!B59:D59),4)</f>
        <v>36.813000000000002</v>
      </c>
      <c r="C59">
        <f>ROUND(AVERAGE(ARIMA!G59:I59),4)</f>
        <v>36.813000000000002</v>
      </c>
      <c r="D59">
        <f>ROUND(AVERAGE(ARIMA!L59:N59),4)</f>
        <v>36.813000000000002</v>
      </c>
      <c r="E59">
        <f>ROUND(AVERAGE(ARIMA!Q59:S59),4)</f>
        <v>36.813000000000002</v>
      </c>
      <c r="F59">
        <f>ROUND(AVERAGE(ARIMA!V59:X59),4)</f>
        <v>36.813000000000002</v>
      </c>
      <c r="G59">
        <f>ROUND(AVERAGE(ARIMA!AA59:AC59),4)</f>
        <v>36.813000000000002</v>
      </c>
      <c r="H59">
        <f>ROUND(AVERAGE(ARIMA!AF59:AH59),4)</f>
        <v>36.813000000000002</v>
      </c>
      <c r="I59" s="3">
        <f t="shared" si="0"/>
        <v>0</v>
      </c>
      <c r="J59" s="2">
        <f t="shared" si="1"/>
        <v>36.813000000000002</v>
      </c>
      <c r="K59" s="4">
        <f t="shared" si="2"/>
        <v>36.813000000000002</v>
      </c>
      <c r="L59" s="4">
        <f t="shared" si="3"/>
        <v>36.813000000000002</v>
      </c>
    </row>
    <row r="60" spans="1:12" x14ac:dyDescent="0.2">
      <c r="A60" t="s">
        <v>43</v>
      </c>
      <c r="B60" t="e">
        <f>ROUND(AVERAGE(ARIMA!B60:D60),4)</f>
        <v>#DIV/0!</v>
      </c>
      <c r="C60" t="e">
        <f>ROUND(AVERAGE(ARIMA!G60:I60),4)</f>
        <v>#DIV/0!</v>
      </c>
      <c r="D60" t="e">
        <f>ROUND(AVERAGE(ARIMA!L60:N60),4)</f>
        <v>#DIV/0!</v>
      </c>
      <c r="E60" t="e">
        <f>ROUND(AVERAGE(ARIMA!Q60:S60),4)</f>
        <v>#DIV/0!</v>
      </c>
      <c r="F60" t="e">
        <f>ROUND(AVERAGE(ARIMA!V60:X60),4)</f>
        <v>#DIV/0!</v>
      </c>
      <c r="G60" t="e">
        <f>ROUND(AVERAGE(ARIMA!AA60:AC60),4)</f>
        <v>#DIV/0!</v>
      </c>
      <c r="H60" t="e">
        <f>ROUND(AVERAGE(ARIMA!AF60:AH60),4)</f>
        <v>#DIV/0!</v>
      </c>
      <c r="I60" s="3" t="e">
        <f t="shared" si="0"/>
        <v>#DIV/0!</v>
      </c>
      <c r="J60" s="2" t="e">
        <f t="shared" si="1"/>
        <v>#DIV/0!</v>
      </c>
      <c r="K60" s="4" t="e">
        <f t="shared" si="2"/>
        <v>#DIV/0!</v>
      </c>
      <c r="L60" s="4" t="e">
        <f t="shared" si="3"/>
        <v>#DIV/0!</v>
      </c>
    </row>
    <row r="61" spans="1:12" x14ac:dyDescent="0.2">
      <c r="A61" t="s">
        <v>44</v>
      </c>
      <c r="B61">
        <f>ROUND(AVERAGE(ARIMA!B61:D61),4)</f>
        <v>4.5119999999999996</v>
      </c>
      <c r="C61">
        <f>ROUND(AVERAGE(ARIMA!G61:I61),4)</f>
        <v>4.5213000000000001</v>
      </c>
      <c r="D61">
        <f>ROUND(AVERAGE(ARIMA!L61:N61),4)</f>
        <v>4.5236999999999998</v>
      </c>
      <c r="E61">
        <f>ROUND(AVERAGE(ARIMA!Q61:S61),4)</f>
        <v>4.5732999999999997</v>
      </c>
      <c r="F61">
        <f>ROUND(AVERAGE(ARIMA!V61:X61),4)</f>
        <v>4.5206999999999997</v>
      </c>
      <c r="G61">
        <f>ROUND(AVERAGE(ARIMA!AA61:AC61),4)</f>
        <v>4.57</v>
      </c>
      <c r="H61">
        <f>ROUND(AVERAGE(ARIMA!AF61:AH61),4)</f>
        <v>4.5552999999999999</v>
      </c>
      <c r="I61" s="3">
        <f t="shared" si="0"/>
        <v>2.3900000000000001E-2</v>
      </c>
      <c r="J61" s="2">
        <f t="shared" si="1"/>
        <v>4.5395000000000003</v>
      </c>
      <c r="K61" s="4">
        <f t="shared" si="2"/>
        <v>4.5395000000000003</v>
      </c>
      <c r="L61" s="4">
        <f t="shared" si="3"/>
        <v>4.5395000000000003</v>
      </c>
    </row>
    <row r="62" spans="1:12" x14ac:dyDescent="0.2">
      <c r="A62" t="s">
        <v>0</v>
      </c>
      <c r="B62" t="e">
        <f>ROUND(AVERAGE(ARIMA!B62:D62),4)</f>
        <v>#DIV/0!</v>
      </c>
      <c r="C62" t="e">
        <f>ROUND(AVERAGE(ARIMA!G62:I62),4)</f>
        <v>#DIV/0!</v>
      </c>
      <c r="D62" t="e">
        <f>ROUND(AVERAGE(ARIMA!L62:N62),4)</f>
        <v>#DIV/0!</v>
      </c>
      <c r="E62" t="e">
        <f>ROUND(AVERAGE(ARIMA!Q62:S62),4)</f>
        <v>#DIV/0!</v>
      </c>
      <c r="F62" t="e">
        <f>ROUND(AVERAGE(ARIMA!V62:X62),4)</f>
        <v>#DIV/0!</v>
      </c>
      <c r="G62" t="e">
        <f>ROUND(AVERAGE(ARIMA!AA62:AC62),4)</f>
        <v>#DIV/0!</v>
      </c>
      <c r="H62" t="e">
        <f>ROUND(AVERAGE(ARIMA!AF62:AH62),4)</f>
        <v>#DIV/0!</v>
      </c>
      <c r="I62" s="3" t="e">
        <f t="shared" si="0"/>
        <v>#DIV/0!</v>
      </c>
      <c r="J62" s="2" t="e">
        <f t="shared" si="1"/>
        <v>#DIV/0!</v>
      </c>
      <c r="K62" s="4" t="e">
        <f t="shared" si="2"/>
        <v>#DIV/0!</v>
      </c>
      <c r="L62" s="4" t="e">
        <f t="shared" si="3"/>
        <v>#DIV/0!</v>
      </c>
    </row>
    <row r="63" spans="1:12" x14ac:dyDescent="0.2">
      <c r="A63" t="s">
        <v>2</v>
      </c>
      <c r="B63">
        <f>ROUND(AVERAGE(ARIMA!B63:D63),4)</f>
        <v>8.3457000000000008</v>
      </c>
      <c r="C63">
        <f>ROUND(AVERAGE(ARIMA!G63:I63),4)</f>
        <v>8.3457000000000008</v>
      </c>
      <c r="D63">
        <f>ROUND(AVERAGE(ARIMA!L63:N63),4)</f>
        <v>8.3457000000000008</v>
      </c>
      <c r="E63">
        <f>ROUND(AVERAGE(ARIMA!Q63:S63),4)</f>
        <v>8.3457000000000008</v>
      </c>
      <c r="F63">
        <f>ROUND(AVERAGE(ARIMA!V63:X63),4)</f>
        <v>8.3457000000000008</v>
      </c>
      <c r="G63">
        <f>ROUND(AVERAGE(ARIMA!AA63:AC63),4)</f>
        <v>8.3457000000000008</v>
      </c>
      <c r="H63">
        <f>ROUND(AVERAGE(ARIMA!AF63:AH63),4)</f>
        <v>8.3457000000000008</v>
      </c>
      <c r="I63" s="3">
        <f t="shared" si="0"/>
        <v>0</v>
      </c>
      <c r="J63" s="2">
        <f t="shared" si="1"/>
        <v>8.3457000000000008</v>
      </c>
      <c r="K63" s="4">
        <f t="shared" si="2"/>
        <v>8.3457000000000008</v>
      </c>
      <c r="L63" s="4">
        <f t="shared" si="3"/>
        <v>8.3457000000000008</v>
      </c>
    </row>
    <row r="64" spans="1:12" x14ac:dyDescent="0.2">
      <c r="A64" t="s">
        <v>3</v>
      </c>
      <c r="B64" t="e">
        <f>ROUND(AVERAGE(ARIMA!B64:D64),4)</f>
        <v>#DIV/0!</v>
      </c>
      <c r="C64" t="e">
        <f>ROUND(AVERAGE(ARIMA!G64:I64),4)</f>
        <v>#DIV/0!</v>
      </c>
      <c r="D64" t="e">
        <f>ROUND(AVERAGE(ARIMA!L64:N64),4)</f>
        <v>#DIV/0!</v>
      </c>
      <c r="E64" t="e">
        <f>ROUND(AVERAGE(ARIMA!Q64:S64),4)</f>
        <v>#DIV/0!</v>
      </c>
      <c r="F64" t="e">
        <f>ROUND(AVERAGE(ARIMA!V64:X64),4)</f>
        <v>#DIV/0!</v>
      </c>
      <c r="G64" t="e">
        <f>ROUND(AVERAGE(ARIMA!AA64:AC64),4)</f>
        <v>#DIV/0!</v>
      </c>
      <c r="H64" t="e">
        <f>ROUND(AVERAGE(ARIMA!AF64:AH64),4)</f>
        <v>#DIV/0!</v>
      </c>
      <c r="I64" s="3" t="e">
        <f t="shared" si="0"/>
        <v>#DIV/0!</v>
      </c>
      <c r="J64" s="2" t="e">
        <f t="shared" si="1"/>
        <v>#DIV/0!</v>
      </c>
      <c r="K64" s="4" t="e">
        <f t="shared" si="2"/>
        <v>#DIV/0!</v>
      </c>
      <c r="L64" s="4" t="e">
        <f t="shared" si="3"/>
        <v>#DIV/0!</v>
      </c>
    </row>
    <row r="65" spans="1:12" x14ac:dyDescent="0.2">
      <c r="A65" t="s">
        <v>4</v>
      </c>
      <c r="B65" t="e">
        <f>ROUND(AVERAGE(ARIMA!B65:D65),4)</f>
        <v>#DIV/0!</v>
      </c>
      <c r="C65" t="e">
        <f>ROUND(AVERAGE(ARIMA!G65:I65),4)</f>
        <v>#DIV/0!</v>
      </c>
      <c r="D65" t="e">
        <f>ROUND(AVERAGE(ARIMA!L65:N65),4)</f>
        <v>#DIV/0!</v>
      </c>
      <c r="E65" t="e">
        <f>ROUND(AVERAGE(ARIMA!Q65:S65),4)</f>
        <v>#DIV/0!</v>
      </c>
      <c r="F65" t="e">
        <f>ROUND(AVERAGE(ARIMA!V65:X65),4)</f>
        <v>#DIV/0!</v>
      </c>
      <c r="G65" t="e">
        <f>ROUND(AVERAGE(ARIMA!AA65:AC65),4)</f>
        <v>#DIV/0!</v>
      </c>
      <c r="H65" t="e">
        <f>ROUND(AVERAGE(ARIMA!AF65:AH65),4)</f>
        <v>#DIV/0!</v>
      </c>
      <c r="I65" s="3" t="e">
        <f t="shared" si="0"/>
        <v>#DIV/0!</v>
      </c>
      <c r="J65" s="2" t="e">
        <f t="shared" si="1"/>
        <v>#DIV/0!</v>
      </c>
      <c r="K65" s="4" t="e">
        <f t="shared" si="2"/>
        <v>#DIV/0!</v>
      </c>
      <c r="L65" s="4" t="e">
        <f t="shared" si="3"/>
        <v>#DIV/0!</v>
      </c>
    </row>
    <row r="66" spans="1:12" x14ac:dyDescent="0.2">
      <c r="A66" t="s">
        <v>43</v>
      </c>
      <c r="B66">
        <f>ROUND(AVERAGE(ARIMA!B66:D66),4)</f>
        <v>0.94179999999999997</v>
      </c>
      <c r="C66">
        <f>ROUND(AVERAGE(ARIMA!G66:I66),4)</f>
        <v>0.94179999999999997</v>
      </c>
      <c r="D66">
        <f>ROUND(AVERAGE(ARIMA!L66:N66),4)</f>
        <v>0.94179999999999997</v>
      </c>
      <c r="E66">
        <f>ROUND(AVERAGE(ARIMA!Q66:S66),4)</f>
        <v>0.94179999999999997</v>
      </c>
      <c r="F66">
        <f>ROUND(AVERAGE(ARIMA!V66:X66),4)</f>
        <v>0.94179999999999997</v>
      </c>
      <c r="G66">
        <f>ROUND(AVERAGE(ARIMA!AA66:AC66),4)</f>
        <v>0.94179999999999997</v>
      </c>
      <c r="H66">
        <f>ROUND(AVERAGE(ARIMA!AF66:AH66),4)</f>
        <v>0.94179999999999997</v>
      </c>
      <c r="I66" s="3">
        <f t="shared" si="0"/>
        <v>0</v>
      </c>
      <c r="J66" s="2">
        <f t="shared" si="1"/>
        <v>0.94179999999999997</v>
      </c>
      <c r="K66" s="4">
        <f t="shared" si="2"/>
        <v>0.94179999999999997</v>
      </c>
      <c r="L66" s="4">
        <f t="shared" si="3"/>
        <v>0.94179999999999997</v>
      </c>
    </row>
    <row r="67" spans="1:12" x14ac:dyDescent="0.2">
      <c r="A67" t="s">
        <v>44</v>
      </c>
      <c r="B67">
        <f>ROUND(AVERAGE(ARIMA!B67:D67),4)</f>
        <v>4.4557000000000002</v>
      </c>
      <c r="C67">
        <f>ROUND(AVERAGE(ARIMA!G67:I67),4)</f>
        <v>4.4480000000000004</v>
      </c>
      <c r="D67">
        <f>ROUND(AVERAGE(ARIMA!L67:N67),4)</f>
        <v>4.4417</v>
      </c>
      <c r="E67">
        <f>ROUND(AVERAGE(ARIMA!Q67:S67),4)</f>
        <v>4.4987000000000004</v>
      </c>
      <c r="F67">
        <f>ROUND(AVERAGE(ARIMA!V67:X67),4)</f>
        <v>4.4473000000000003</v>
      </c>
      <c r="G67">
        <f>ROUND(AVERAGE(ARIMA!AA67:AC67),4)</f>
        <v>4.4977</v>
      </c>
      <c r="H67">
        <f>ROUND(AVERAGE(ARIMA!AF67:AH67),4)</f>
        <v>4.4737</v>
      </c>
      <c r="I67" s="3">
        <f t="shared" si="0"/>
        <v>2.24E-2</v>
      </c>
      <c r="J67" s="2">
        <f t="shared" si="1"/>
        <v>4.4661</v>
      </c>
      <c r="K67" s="4">
        <f t="shared" si="2"/>
        <v>4.4661</v>
      </c>
      <c r="L67" s="4">
        <f t="shared" si="3"/>
        <v>4.4661</v>
      </c>
    </row>
    <row r="68" spans="1:12" x14ac:dyDescent="0.2">
      <c r="A68" t="s">
        <v>0</v>
      </c>
      <c r="B68" t="e">
        <f>ROUND(AVERAGE(ARIMA!B68:D68),4)</f>
        <v>#DIV/0!</v>
      </c>
      <c r="C68" t="e">
        <f>ROUND(AVERAGE(ARIMA!G68:I68),4)</f>
        <v>#DIV/0!</v>
      </c>
      <c r="D68" t="e">
        <f>ROUND(AVERAGE(ARIMA!L68:N68),4)</f>
        <v>#DIV/0!</v>
      </c>
      <c r="E68" t="e">
        <f>ROUND(AVERAGE(ARIMA!Q68:S68),4)</f>
        <v>#DIV/0!</v>
      </c>
      <c r="F68" t="e">
        <f>ROUND(AVERAGE(ARIMA!V68:X68),4)</f>
        <v>#DIV/0!</v>
      </c>
      <c r="G68" t="e">
        <f>ROUND(AVERAGE(ARIMA!AA68:AC68),4)</f>
        <v>#DIV/0!</v>
      </c>
      <c r="H68" t="e">
        <f>ROUND(AVERAGE(ARIMA!AF68:AH68),4)</f>
        <v>#DIV/0!</v>
      </c>
      <c r="I68" s="3" t="e">
        <f t="shared" ref="I68:I97" si="4">ROUND(_xlfn.STDEV.P(B68:H68),4)</f>
        <v>#DIV/0!</v>
      </c>
      <c r="J68" s="2" t="e">
        <f t="shared" ref="J68:J97" si="5">ROUND(AVERAGE(B68:H68),4)</f>
        <v>#DIV/0!</v>
      </c>
      <c r="K68" s="4" t="e">
        <f t="shared" ref="K68:K97" si="6">J68-$N$3*I68/SQRT($H$1)</f>
        <v>#DIV/0!</v>
      </c>
      <c r="L68" s="4" t="e">
        <f t="shared" ref="L68:L97" si="7">J68+$N$3*I68/SQRT($H$1)</f>
        <v>#DIV/0!</v>
      </c>
    </row>
    <row r="69" spans="1:12" x14ac:dyDescent="0.2">
      <c r="A69" t="s">
        <v>2</v>
      </c>
      <c r="B69">
        <f>ROUND(AVERAGE(ARIMA!B69:D69),4)</f>
        <v>8.3457000000000008</v>
      </c>
      <c r="C69">
        <f>ROUND(AVERAGE(ARIMA!G69:I69),4)</f>
        <v>8.3457000000000008</v>
      </c>
      <c r="D69">
        <f>ROUND(AVERAGE(ARIMA!L69:N69),4)</f>
        <v>8.3457000000000008</v>
      </c>
      <c r="E69">
        <f>ROUND(AVERAGE(ARIMA!Q69:S69),4)</f>
        <v>8.3457000000000008</v>
      </c>
      <c r="F69">
        <f>ROUND(AVERAGE(ARIMA!V69:X69),4)</f>
        <v>8.3457000000000008</v>
      </c>
      <c r="G69">
        <f>ROUND(AVERAGE(ARIMA!AA69:AC69),4)</f>
        <v>8.3457000000000008</v>
      </c>
      <c r="H69">
        <f>ROUND(AVERAGE(ARIMA!AF69:AH69),4)</f>
        <v>8.3457000000000008</v>
      </c>
      <c r="I69" s="3">
        <f t="shared" si="4"/>
        <v>0</v>
      </c>
      <c r="J69" s="2">
        <f t="shared" si="5"/>
        <v>8.3457000000000008</v>
      </c>
      <c r="K69" s="4">
        <f t="shared" si="6"/>
        <v>8.3457000000000008</v>
      </c>
      <c r="L69" s="4">
        <f t="shared" si="7"/>
        <v>8.3457000000000008</v>
      </c>
    </row>
    <row r="70" spans="1:12" x14ac:dyDescent="0.2">
      <c r="A70" t="s">
        <v>3</v>
      </c>
      <c r="B70" t="e">
        <f>ROUND(AVERAGE(ARIMA!B70:D70),4)</f>
        <v>#DIV/0!</v>
      </c>
      <c r="C70" t="e">
        <f>ROUND(AVERAGE(ARIMA!G70:I70),4)</f>
        <v>#DIV/0!</v>
      </c>
      <c r="D70" t="e">
        <f>ROUND(AVERAGE(ARIMA!L70:N70),4)</f>
        <v>#DIV/0!</v>
      </c>
      <c r="E70" t="e">
        <f>ROUND(AVERAGE(ARIMA!Q70:S70),4)</f>
        <v>#DIV/0!</v>
      </c>
      <c r="F70" t="e">
        <f>ROUND(AVERAGE(ARIMA!V70:X70),4)</f>
        <v>#DIV/0!</v>
      </c>
      <c r="G70" t="e">
        <f>ROUND(AVERAGE(ARIMA!AA70:AC70),4)</f>
        <v>#DIV/0!</v>
      </c>
      <c r="H70" t="e">
        <f>ROUND(AVERAGE(ARIMA!AF70:AH70),4)</f>
        <v>#DIV/0!</v>
      </c>
      <c r="I70" s="3" t="e">
        <f t="shared" si="4"/>
        <v>#DIV/0!</v>
      </c>
      <c r="J70" s="2" t="e">
        <f t="shared" si="5"/>
        <v>#DIV/0!</v>
      </c>
      <c r="K70" s="4" t="e">
        <f t="shared" si="6"/>
        <v>#DIV/0!</v>
      </c>
      <c r="L70" s="4" t="e">
        <f t="shared" si="7"/>
        <v>#DIV/0!</v>
      </c>
    </row>
    <row r="71" spans="1:12" x14ac:dyDescent="0.2">
      <c r="A71" t="s">
        <v>4</v>
      </c>
      <c r="B71" t="e">
        <f>ROUND(AVERAGE(ARIMA!B71:D71),4)</f>
        <v>#DIV/0!</v>
      </c>
      <c r="C71" t="e">
        <f>ROUND(AVERAGE(ARIMA!G71:I71),4)</f>
        <v>#DIV/0!</v>
      </c>
      <c r="D71" t="e">
        <f>ROUND(AVERAGE(ARIMA!L71:N71),4)</f>
        <v>#DIV/0!</v>
      </c>
      <c r="E71" t="e">
        <f>ROUND(AVERAGE(ARIMA!Q71:S71),4)</f>
        <v>#DIV/0!</v>
      </c>
      <c r="F71" t="e">
        <f>ROUND(AVERAGE(ARIMA!V71:X71),4)</f>
        <v>#DIV/0!</v>
      </c>
      <c r="G71" t="e">
        <f>ROUND(AVERAGE(ARIMA!AA71:AC71),4)</f>
        <v>#DIV/0!</v>
      </c>
      <c r="H71" t="e">
        <f>ROUND(AVERAGE(ARIMA!AF71:AH71),4)</f>
        <v>#DIV/0!</v>
      </c>
      <c r="I71" s="3" t="e">
        <f t="shared" si="4"/>
        <v>#DIV/0!</v>
      </c>
      <c r="J71" s="2" t="e">
        <f t="shared" si="5"/>
        <v>#DIV/0!</v>
      </c>
      <c r="K71" s="4" t="e">
        <f t="shared" si="6"/>
        <v>#DIV/0!</v>
      </c>
      <c r="L71" s="4" t="e">
        <f t="shared" si="7"/>
        <v>#DIV/0!</v>
      </c>
    </row>
    <row r="72" spans="1:12" x14ac:dyDescent="0.2">
      <c r="A72" t="s">
        <v>43</v>
      </c>
      <c r="B72">
        <f>ROUND(AVERAGE(ARIMA!B72:D72),4)</f>
        <v>0.94179999999999997</v>
      </c>
      <c r="C72">
        <f>ROUND(AVERAGE(ARIMA!G72:I72),4)</f>
        <v>0.94179999999999997</v>
      </c>
      <c r="D72">
        <f>ROUND(AVERAGE(ARIMA!L72:N72),4)</f>
        <v>0.94179999999999997</v>
      </c>
      <c r="E72">
        <f>ROUND(AVERAGE(ARIMA!Q72:S72),4)</f>
        <v>0.94179999999999997</v>
      </c>
      <c r="F72">
        <f>ROUND(AVERAGE(ARIMA!V72:X72),4)</f>
        <v>0.94179999999999997</v>
      </c>
      <c r="G72">
        <f>ROUND(AVERAGE(ARIMA!AA72:AC72),4)</f>
        <v>0.94179999999999997</v>
      </c>
      <c r="H72">
        <f>ROUND(AVERAGE(ARIMA!AF72:AH72),4)</f>
        <v>0.94179999999999997</v>
      </c>
      <c r="I72" s="3">
        <f t="shared" si="4"/>
        <v>0</v>
      </c>
      <c r="J72" s="2">
        <f t="shared" si="5"/>
        <v>0.94179999999999997</v>
      </c>
      <c r="K72" s="4">
        <f t="shared" si="6"/>
        <v>0.94179999999999997</v>
      </c>
      <c r="L72" s="4">
        <f t="shared" si="7"/>
        <v>0.94179999999999997</v>
      </c>
    </row>
    <row r="73" spans="1:12" x14ac:dyDescent="0.2">
      <c r="A73" t="s">
        <v>44</v>
      </c>
      <c r="B73">
        <f>ROUND(AVERAGE(ARIMA!B73:D73),4)</f>
        <v>4.4450000000000003</v>
      </c>
      <c r="C73">
        <f>ROUND(AVERAGE(ARIMA!G73:I73),4)</f>
        <v>4.4596999999999998</v>
      </c>
      <c r="D73">
        <f>ROUND(AVERAGE(ARIMA!L73:N73),4)</f>
        <v>4.4400000000000004</v>
      </c>
      <c r="E73">
        <f>ROUND(AVERAGE(ARIMA!Q73:S73),4)</f>
        <v>4.5172999999999996</v>
      </c>
      <c r="F73">
        <f>ROUND(AVERAGE(ARIMA!V73:X73),4)</f>
        <v>4.4397000000000002</v>
      </c>
      <c r="G73">
        <f>ROUND(AVERAGE(ARIMA!AA73:AC73),4)</f>
        <v>4.5286999999999997</v>
      </c>
      <c r="H73">
        <f>ROUND(AVERAGE(ARIMA!AF73:AH73),4)</f>
        <v>4.4827000000000004</v>
      </c>
      <c r="I73" s="3">
        <f t="shared" si="4"/>
        <v>3.4500000000000003E-2</v>
      </c>
      <c r="J73" s="2">
        <f t="shared" si="5"/>
        <v>4.4733000000000001</v>
      </c>
      <c r="K73" s="4">
        <f t="shared" si="6"/>
        <v>4.4733000000000001</v>
      </c>
      <c r="L73" s="4">
        <f t="shared" si="7"/>
        <v>4.4733000000000001</v>
      </c>
    </row>
    <row r="74" spans="1:12" x14ac:dyDescent="0.2">
      <c r="A74" t="s">
        <v>0</v>
      </c>
      <c r="B74" t="e">
        <f>ROUND(AVERAGE(ARIMA!B74:D74),4)</f>
        <v>#DIV/0!</v>
      </c>
      <c r="C74" t="e">
        <f>ROUND(AVERAGE(ARIMA!G74:I74),4)</f>
        <v>#DIV/0!</v>
      </c>
      <c r="D74" t="e">
        <f>ROUND(AVERAGE(ARIMA!L74:N74),4)</f>
        <v>#DIV/0!</v>
      </c>
      <c r="E74" t="e">
        <f>ROUND(AVERAGE(ARIMA!Q74:S74),4)</f>
        <v>#DIV/0!</v>
      </c>
      <c r="F74" t="e">
        <f>ROUND(AVERAGE(ARIMA!V74:X74),4)</f>
        <v>#DIV/0!</v>
      </c>
      <c r="G74" t="e">
        <f>ROUND(AVERAGE(ARIMA!AA74:AC74),4)</f>
        <v>#DIV/0!</v>
      </c>
      <c r="H74" t="e">
        <f>ROUND(AVERAGE(ARIMA!AF74:AH74),4)</f>
        <v>#DIV/0!</v>
      </c>
      <c r="I74" s="3" t="e">
        <f t="shared" si="4"/>
        <v>#DIV/0!</v>
      </c>
      <c r="J74" s="2" t="e">
        <f t="shared" si="5"/>
        <v>#DIV/0!</v>
      </c>
      <c r="K74" s="4" t="e">
        <f t="shared" si="6"/>
        <v>#DIV/0!</v>
      </c>
      <c r="L74" s="4" t="e">
        <f t="shared" si="7"/>
        <v>#DIV/0!</v>
      </c>
    </row>
    <row r="75" spans="1:12" x14ac:dyDescent="0.2">
      <c r="A75" t="s">
        <v>2</v>
      </c>
      <c r="B75">
        <f>ROUND(AVERAGE(ARIMA!B75:D75),4)</f>
        <v>34.480699999999999</v>
      </c>
      <c r="C75">
        <f>ROUND(AVERAGE(ARIMA!G75:I75),4)</f>
        <v>34.480699999999999</v>
      </c>
      <c r="D75">
        <f>ROUND(AVERAGE(ARIMA!L75:N75),4)</f>
        <v>34.480699999999999</v>
      </c>
      <c r="E75">
        <f>ROUND(AVERAGE(ARIMA!Q75:S75),4)</f>
        <v>34.480699999999999</v>
      </c>
      <c r="F75">
        <f>ROUND(AVERAGE(ARIMA!V75:X75),4)</f>
        <v>34.480699999999999</v>
      </c>
      <c r="G75">
        <f>ROUND(AVERAGE(ARIMA!AA75:AC75),4)</f>
        <v>34.480699999999999</v>
      </c>
      <c r="H75">
        <f>ROUND(AVERAGE(ARIMA!AF75:AH75),4)</f>
        <v>34.480699999999999</v>
      </c>
      <c r="I75" s="3">
        <f t="shared" si="4"/>
        <v>0</v>
      </c>
      <c r="J75" s="2">
        <f t="shared" si="5"/>
        <v>34.480699999999999</v>
      </c>
      <c r="K75" s="4">
        <f t="shared" si="6"/>
        <v>34.480699999999999</v>
      </c>
      <c r="L75" s="4">
        <f t="shared" si="7"/>
        <v>34.480699999999999</v>
      </c>
    </row>
    <row r="76" spans="1:12" x14ac:dyDescent="0.2">
      <c r="A76" t="s">
        <v>3</v>
      </c>
      <c r="B76" t="e">
        <f>ROUND(AVERAGE(ARIMA!B76:D76),4)</f>
        <v>#DIV/0!</v>
      </c>
      <c r="C76" t="e">
        <f>ROUND(AVERAGE(ARIMA!G76:I76),4)</f>
        <v>#DIV/0!</v>
      </c>
      <c r="D76" t="e">
        <f>ROUND(AVERAGE(ARIMA!L76:N76),4)</f>
        <v>#DIV/0!</v>
      </c>
      <c r="E76" t="e">
        <f>ROUND(AVERAGE(ARIMA!Q76:S76),4)</f>
        <v>#DIV/0!</v>
      </c>
      <c r="F76" t="e">
        <f>ROUND(AVERAGE(ARIMA!V76:X76),4)</f>
        <v>#DIV/0!</v>
      </c>
      <c r="G76" t="e">
        <f>ROUND(AVERAGE(ARIMA!AA76:AC76),4)</f>
        <v>#DIV/0!</v>
      </c>
      <c r="H76" t="e">
        <f>ROUND(AVERAGE(ARIMA!AF76:AH76),4)</f>
        <v>#DIV/0!</v>
      </c>
      <c r="I76" s="3" t="e">
        <f t="shared" si="4"/>
        <v>#DIV/0!</v>
      </c>
      <c r="J76" s="2" t="e">
        <f t="shared" si="5"/>
        <v>#DIV/0!</v>
      </c>
      <c r="K76" s="4" t="e">
        <f t="shared" si="6"/>
        <v>#DIV/0!</v>
      </c>
      <c r="L76" s="4" t="e">
        <f t="shared" si="7"/>
        <v>#DIV/0!</v>
      </c>
    </row>
    <row r="77" spans="1:12" x14ac:dyDescent="0.2">
      <c r="A77" t="s">
        <v>4</v>
      </c>
      <c r="B77" t="e">
        <f>ROUND(AVERAGE(ARIMA!B77:D77),4)</f>
        <v>#DIV/0!</v>
      </c>
      <c r="C77" t="e">
        <f>ROUND(AVERAGE(ARIMA!G77:I77),4)</f>
        <v>#DIV/0!</v>
      </c>
      <c r="D77" t="e">
        <f>ROUND(AVERAGE(ARIMA!L77:N77),4)</f>
        <v>#DIV/0!</v>
      </c>
      <c r="E77" t="e">
        <f>ROUND(AVERAGE(ARIMA!Q77:S77),4)</f>
        <v>#DIV/0!</v>
      </c>
      <c r="F77" t="e">
        <f>ROUND(AVERAGE(ARIMA!V77:X77),4)</f>
        <v>#DIV/0!</v>
      </c>
      <c r="G77" t="e">
        <f>ROUND(AVERAGE(ARIMA!AA77:AC77),4)</f>
        <v>#DIV/0!</v>
      </c>
      <c r="H77" t="e">
        <f>ROUND(AVERAGE(ARIMA!AF77:AH77),4)</f>
        <v>#DIV/0!</v>
      </c>
      <c r="I77" s="3" t="e">
        <f t="shared" si="4"/>
        <v>#DIV/0!</v>
      </c>
      <c r="J77" s="2" t="e">
        <f t="shared" si="5"/>
        <v>#DIV/0!</v>
      </c>
      <c r="K77" s="4" t="e">
        <f t="shared" si="6"/>
        <v>#DIV/0!</v>
      </c>
      <c r="L77" s="4" t="e">
        <f t="shared" si="7"/>
        <v>#DIV/0!</v>
      </c>
    </row>
    <row r="78" spans="1:12" x14ac:dyDescent="0.2">
      <c r="A78" t="s">
        <v>43</v>
      </c>
      <c r="B78" t="e">
        <f>ROUND(AVERAGE(ARIMA!B78:D78),4)</f>
        <v>#DIV/0!</v>
      </c>
      <c r="C78" t="e">
        <f>ROUND(AVERAGE(ARIMA!G78:I78),4)</f>
        <v>#DIV/0!</v>
      </c>
      <c r="D78" t="e">
        <f>ROUND(AVERAGE(ARIMA!L78:N78),4)</f>
        <v>#DIV/0!</v>
      </c>
      <c r="E78" t="e">
        <f>ROUND(AVERAGE(ARIMA!Q78:S78),4)</f>
        <v>#DIV/0!</v>
      </c>
      <c r="F78" t="e">
        <f>ROUND(AVERAGE(ARIMA!V78:X78),4)</f>
        <v>#DIV/0!</v>
      </c>
      <c r="G78" t="e">
        <f>ROUND(AVERAGE(ARIMA!AA78:AC78),4)</f>
        <v>#DIV/0!</v>
      </c>
      <c r="H78" t="e">
        <f>ROUND(AVERAGE(ARIMA!AF78:AH78),4)</f>
        <v>#DIV/0!</v>
      </c>
      <c r="I78" s="3" t="e">
        <f t="shared" si="4"/>
        <v>#DIV/0!</v>
      </c>
      <c r="J78" s="2" t="e">
        <f t="shared" si="5"/>
        <v>#DIV/0!</v>
      </c>
      <c r="K78" s="4" t="e">
        <f t="shared" si="6"/>
        <v>#DIV/0!</v>
      </c>
      <c r="L78" s="4" t="e">
        <f t="shared" si="7"/>
        <v>#DIV/0!</v>
      </c>
    </row>
    <row r="79" spans="1:12" x14ac:dyDescent="0.2">
      <c r="A79" t="s">
        <v>44</v>
      </c>
      <c r="B79">
        <f>ROUND(AVERAGE(ARIMA!B79:D79),4)</f>
        <v>4.0617000000000001</v>
      </c>
      <c r="C79">
        <f>ROUND(AVERAGE(ARIMA!G79:I79),4)</f>
        <v>4.0827</v>
      </c>
      <c r="D79">
        <f>ROUND(AVERAGE(ARIMA!L79:N79),4)</f>
        <v>4.0709999999999997</v>
      </c>
      <c r="E79">
        <f>ROUND(AVERAGE(ARIMA!Q79:S79),4)</f>
        <v>4.1182999999999996</v>
      </c>
      <c r="F79">
        <f>ROUND(AVERAGE(ARIMA!V79:X79),4)</f>
        <v>4.0622999999999996</v>
      </c>
      <c r="G79">
        <f>ROUND(AVERAGE(ARIMA!AA79:AC79),4)</f>
        <v>4.1130000000000004</v>
      </c>
      <c r="H79">
        <f>ROUND(AVERAGE(ARIMA!AF79:AH79),4)</f>
        <v>4.0983000000000001</v>
      </c>
      <c r="I79" s="3">
        <f t="shared" si="4"/>
        <v>2.1700000000000001E-2</v>
      </c>
      <c r="J79" s="2">
        <f t="shared" si="5"/>
        <v>4.0868000000000002</v>
      </c>
      <c r="K79" s="4">
        <f t="shared" si="6"/>
        <v>4.0868000000000002</v>
      </c>
      <c r="L79" s="4">
        <f t="shared" si="7"/>
        <v>4.0868000000000002</v>
      </c>
    </row>
    <row r="80" spans="1:12" x14ac:dyDescent="0.2">
      <c r="A80" t="s">
        <v>0</v>
      </c>
      <c r="B80" t="e">
        <f>ROUND(AVERAGE(ARIMA!B80:D80),4)</f>
        <v>#DIV/0!</v>
      </c>
      <c r="C80" t="e">
        <f>ROUND(AVERAGE(ARIMA!G80:I80),4)</f>
        <v>#DIV/0!</v>
      </c>
      <c r="D80" t="e">
        <f>ROUND(AVERAGE(ARIMA!L80:N80),4)</f>
        <v>#DIV/0!</v>
      </c>
      <c r="E80" t="e">
        <f>ROUND(AVERAGE(ARIMA!Q80:S80),4)</f>
        <v>#DIV/0!</v>
      </c>
      <c r="F80" t="e">
        <f>ROUND(AVERAGE(ARIMA!V80:X80),4)</f>
        <v>#DIV/0!</v>
      </c>
      <c r="G80" t="e">
        <f>ROUND(AVERAGE(ARIMA!AA80:AC80),4)</f>
        <v>#DIV/0!</v>
      </c>
      <c r="H80" t="e">
        <f>ROUND(AVERAGE(ARIMA!AF80:AH80),4)</f>
        <v>#DIV/0!</v>
      </c>
      <c r="I80" s="3" t="e">
        <f t="shared" si="4"/>
        <v>#DIV/0!</v>
      </c>
      <c r="J80" s="2" t="e">
        <f t="shared" si="5"/>
        <v>#DIV/0!</v>
      </c>
      <c r="K80" s="4" t="e">
        <f t="shared" si="6"/>
        <v>#DIV/0!</v>
      </c>
      <c r="L80" s="4" t="e">
        <f t="shared" si="7"/>
        <v>#DIV/0!</v>
      </c>
    </row>
    <row r="81" spans="1:12" x14ac:dyDescent="0.2">
      <c r="A81" t="s">
        <v>2</v>
      </c>
      <c r="B81">
        <f>ROUND(AVERAGE(ARIMA!B81:D81),4)</f>
        <v>27.9617</v>
      </c>
      <c r="C81">
        <f>ROUND(AVERAGE(ARIMA!G81:I81),4)</f>
        <v>27.9617</v>
      </c>
      <c r="D81">
        <f>ROUND(AVERAGE(ARIMA!L81:N81),4)</f>
        <v>27.9617</v>
      </c>
      <c r="E81">
        <f>ROUND(AVERAGE(ARIMA!Q81:S81),4)</f>
        <v>27.9617</v>
      </c>
      <c r="F81">
        <f>ROUND(AVERAGE(ARIMA!V81:X81),4)</f>
        <v>27.9617</v>
      </c>
      <c r="G81">
        <f>ROUND(AVERAGE(ARIMA!AA81:AC81),4)</f>
        <v>27.9617</v>
      </c>
      <c r="H81">
        <f>ROUND(AVERAGE(ARIMA!AF81:AH81),4)</f>
        <v>27.9617</v>
      </c>
      <c r="I81" s="3">
        <f t="shared" si="4"/>
        <v>0</v>
      </c>
      <c r="J81" s="2">
        <f t="shared" si="5"/>
        <v>27.9617</v>
      </c>
      <c r="K81" s="4">
        <f t="shared" si="6"/>
        <v>27.9617</v>
      </c>
      <c r="L81" s="4">
        <f t="shared" si="7"/>
        <v>27.9617</v>
      </c>
    </row>
    <row r="82" spans="1:12" x14ac:dyDescent="0.2">
      <c r="A82" t="s">
        <v>3</v>
      </c>
      <c r="B82" t="e">
        <f>ROUND(AVERAGE(ARIMA!B82:D82),4)</f>
        <v>#DIV/0!</v>
      </c>
      <c r="C82" t="e">
        <f>ROUND(AVERAGE(ARIMA!G82:I82),4)</f>
        <v>#DIV/0!</v>
      </c>
      <c r="D82" t="e">
        <f>ROUND(AVERAGE(ARIMA!L82:N82),4)</f>
        <v>#DIV/0!</v>
      </c>
      <c r="E82" t="e">
        <f>ROUND(AVERAGE(ARIMA!Q82:S82),4)</f>
        <v>#DIV/0!</v>
      </c>
      <c r="F82" t="e">
        <f>ROUND(AVERAGE(ARIMA!V82:X82),4)</f>
        <v>#DIV/0!</v>
      </c>
      <c r="G82" t="e">
        <f>ROUND(AVERAGE(ARIMA!AA82:AC82),4)</f>
        <v>#DIV/0!</v>
      </c>
      <c r="H82" t="e">
        <f>ROUND(AVERAGE(ARIMA!AF82:AH82),4)</f>
        <v>#DIV/0!</v>
      </c>
      <c r="I82" s="3" t="e">
        <f t="shared" si="4"/>
        <v>#DIV/0!</v>
      </c>
      <c r="J82" s="2" t="e">
        <f t="shared" si="5"/>
        <v>#DIV/0!</v>
      </c>
      <c r="K82" s="4" t="e">
        <f t="shared" si="6"/>
        <v>#DIV/0!</v>
      </c>
      <c r="L82" s="4" t="e">
        <f t="shared" si="7"/>
        <v>#DIV/0!</v>
      </c>
    </row>
    <row r="83" spans="1:12" x14ac:dyDescent="0.2">
      <c r="A83" t="s">
        <v>4</v>
      </c>
      <c r="B83" t="e">
        <f>ROUND(AVERAGE(ARIMA!B83:D83),4)</f>
        <v>#DIV/0!</v>
      </c>
      <c r="C83" t="e">
        <f>ROUND(AVERAGE(ARIMA!G83:I83),4)</f>
        <v>#DIV/0!</v>
      </c>
      <c r="D83" t="e">
        <f>ROUND(AVERAGE(ARIMA!L83:N83),4)</f>
        <v>#DIV/0!</v>
      </c>
      <c r="E83" t="e">
        <f>ROUND(AVERAGE(ARIMA!Q83:S83),4)</f>
        <v>#DIV/0!</v>
      </c>
      <c r="F83" t="e">
        <f>ROUND(AVERAGE(ARIMA!V83:X83),4)</f>
        <v>#DIV/0!</v>
      </c>
      <c r="G83" t="e">
        <f>ROUND(AVERAGE(ARIMA!AA83:AC83),4)</f>
        <v>#DIV/0!</v>
      </c>
      <c r="H83" t="e">
        <f>ROUND(AVERAGE(ARIMA!AF83:AH83),4)</f>
        <v>#DIV/0!</v>
      </c>
      <c r="I83" s="3" t="e">
        <f t="shared" si="4"/>
        <v>#DIV/0!</v>
      </c>
      <c r="J83" s="2" t="e">
        <f t="shared" si="5"/>
        <v>#DIV/0!</v>
      </c>
      <c r="K83" s="4" t="e">
        <f t="shared" si="6"/>
        <v>#DIV/0!</v>
      </c>
      <c r="L83" s="4" t="e">
        <f t="shared" si="7"/>
        <v>#DIV/0!</v>
      </c>
    </row>
    <row r="84" spans="1:12" x14ac:dyDescent="0.2">
      <c r="A84" t="s">
        <v>43</v>
      </c>
      <c r="B84" t="e">
        <f>ROUND(AVERAGE(ARIMA!B84:D84),4)</f>
        <v>#DIV/0!</v>
      </c>
      <c r="C84" t="e">
        <f>ROUND(AVERAGE(ARIMA!G84:I84),4)</f>
        <v>#DIV/0!</v>
      </c>
      <c r="D84" t="e">
        <f>ROUND(AVERAGE(ARIMA!L84:N84),4)</f>
        <v>#DIV/0!</v>
      </c>
      <c r="E84" t="e">
        <f>ROUND(AVERAGE(ARIMA!Q84:S84),4)</f>
        <v>#DIV/0!</v>
      </c>
      <c r="F84" t="e">
        <f>ROUND(AVERAGE(ARIMA!V84:X84),4)</f>
        <v>#DIV/0!</v>
      </c>
      <c r="G84" t="e">
        <f>ROUND(AVERAGE(ARIMA!AA84:AC84),4)</f>
        <v>#DIV/0!</v>
      </c>
      <c r="H84" t="e">
        <f>ROUND(AVERAGE(ARIMA!AF84:AH84),4)</f>
        <v>#DIV/0!</v>
      </c>
      <c r="I84" s="3" t="e">
        <f t="shared" si="4"/>
        <v>#DIV/0!</v>
      </c>
      <c r="J84" s="2" t="e">
        <f t="shared" si="5"/>
        <v>#DIV/0!</v>
      </c>
      <c r="K84" s="4" t="e">
        <f t="shared" si="6"/>
        <v>#DIV/0!</v>
      </c>
      <c r="L84" s="4" t="e">
        <f t="shared" si="7"/>
        <v>#DIV/0!</v>
      </c>
    </row>
    <row r="85" spans="1:12" x14ac:dyDescent="0.2">
      <c r="A85" t="s">
        <v>44</v>
      </c>
      <c r="B85">
        <f>ROUND(AVERAGE(ARIMA!B85:D85),4)</f>
        <v>3.9009999999999998</v>
      </c>
      <c r="C85">
        <f>ROUND(AVERAGE(ARIMA!G85:I85),4)</f>
        <v>3.8923000000000001</v>
      </c>
      <c r="D85">
        <f>ROUND(AVERAGE(ARIMA!L85:N85),4)</f>
        <v>3.8877000000000002</v>
      </c>
      <c r="E85">
        <f>ROUND(AVERAGE(ARIMA!Q85:S85),4)</f>
        <v>3.9350000000000001</v>
      </c>
      <c r="F85">
        <f>ROUND(AVERAGE(ARIMA!V85:X85),4)</f>
        <v>3.8893</v>
      </c>
      <c r="G85">
        <f>ROUND(AVERAGE(ARIMA!AA85:AC85),4)</f>
        <v>3.9359999999999999</v>
      </c>
      <c r="H85">
        <f>ROUND(AVERAGE(ARIMA!AF85:AH85),4)</f>
        <v>3.927</v>
      </c>
      <c r="I85" s="3">
        <f t="shared" si="4"/>
        <v>2.0400000000000001E-2</v>
      </c>
      <c r="J85" s="2">
        <f t="shared" si="5"/>
        <v>3.9098000000000002</v>
      </c>
      <c r="K85" s="4">
        <f t="shared" si="6"/>
        <v>3.9098000000000002</v>
      </c>
      <c r="L85" s="4">
        <f t="shared" si="7"/>
        <v>3.9098000000000002</v>
      </c>
    </row>
    <row r="86" spans="1:12" x14ac:dyDescent="0.2">
      <c r="A86" t="s">
        <v>0</v>
      </c>
      <c r="B86" t="e">
        <f>ROUND(AVERAGE(ARIMA!B86:D86),4)</f>
        <v>#DIV/0!</v>
      </c>
      <c r="C86" t="e">
        <f>ROUND(AVERAGE(ARIMA!G86:I86),4)</f>
        <v>#DIV/0!</v>
      </c>
      <c r="D86" t="e">
        <f>ROUND(AVERAGE(ARIMA!L86:N86),4)</f>
        <v>#DIV/0!</v>
      </c>
      <c r="E86" t="e">
        <f>ROUND(AVERAGE(ARIMA!Q86:S86),4)</f>
        <v>#DIV/0!</v>
      </c>
      <c r="F86" t="e">
        <f>ROUND(AVERAGE(ARIMA!V86:X86),4)</f>
        <v>#DIV/0!</v>
      </c>
      <c r="G86" t="e">
        <f>ROUND(AVERAGE(ARIMA!AA86:AC86),4)</f>
        <v>#DIV/0!</v>
      </c>
      <c r="H86" t="e">
        <f>ROUND(AVERAGE(ARIMA!AF86:AH86),4)</f>
        <v>#DIV/0!</v>
      </c>
      <c r="I86" s="3" t="e">
        <f t="shared" si="4"/>
        <v>#DIV/0!</v>
      </c>
      <c r="J86" s="2" t="e">
        <f t="shared" si="5"/>
        <v>#DIV/0!</v>
      </c>
      <c r="K86" s="4" t="e">
        <f t="shared" si="6"/>
        <v>#DIV/0!</v>
      </c>
      <c r="L86" s="4" t="e">
        <f t="shared" si="7"/>
        <v>#DIV/0!</v>
      </c>
    </row>
    <row r="87" spans="1:12" x14ac:dyDescent="0.2">
      <c r="A87" t="s">
        <v>2</v>
      </c>
      <c r="B87">
        <f>ROUND(AVERAGE(ARIMA!B87:D87),4)</f>
        <v>1.542</v>
      </c>
      <c r="C87">
        <f>ROUND(AVERAGE(ARIMA!G87:I87),4)</f>
        <v>1.542</v>
      </c>
      <c r="D87">
        <f>ROUND(AVERAGE(ARIMA!L87:N87),4)</f>
        <v>1.542</v>
      </c>
      <c r="E87">
        <f>ROUND(AVERAGE(ARIMA!Q87:S87),4)</f>
        <v>1.542</v>
      </c>
      <c r="F87">
        <f>ROUND(AVERAGE(ARIMA!V87:X87),4)</f>
        <v>1.542</v>
      </c>
      <c r="G87">
        <f>ROUND(AVERAGE(ARIMA!AA87:AC87),4)</f>
        <v>1.542</v>
      </c>
      <c r="H87">
        <f>ROUND(AVERAGE(ARIMA!AF87:AH87),4)</f>
        <v>1.542</v>
      </c>
      <c r="I87" s="3">
        <f t="shared" si="4"/>
        <v>0</v>
      </c>
      <c r="J87" s="2">
        <f t="shared" si="5"/>
        <v>1.542</v>
      </c>
      <c r="K87" s="4">
        <f t="shared" si="6"/>
        <v>1.542</v>
      </c>
      <c r="L87" s="4">
        <f t="shared" si="7"/>
        <v>1.542</v>
      </c>
    </row>
    <row r="88" spans="1:12" x14ac:dyDescent="0.2">
      <c r="A88" t="s">
        <v>3</v>
      </c>
      <c r="B88" t="e">
        <f>ROUND(AVERAGE(ARIMA!B88:D88),4)</f>
        <v>#DIV/0!</v>
      </c>
      <c r="C88" t="e">
        <f>ROUND(AVERAGE(ARIMA!G88:I88),4)</f>
        <v>#DIV/0!</v>
      </c>
      <c r="D88" t="e">
        <f>ROUND(AVERAGE(ARIMA!L88:N88),4)</f>
        <v>#DIV/0!</v>
      </c>
      <c r="E88" t="e">
        <f>ROUND(AVERAGE(ARIMA!Q88:S88),4)</f>
        <v>#DIV/0!</v>
      </c>
      <c r="F88" t="e">
        <f>ROUND(AVERAGE(ARIMA!V88:X88),4)</f>
        <v>#DIV/0!</v>
      </c>
      <c r="G88" t="e">
        <f>ROUND(AVERAGE(ARIMA!AA88:AC88),4)</f>
        <v>#DIV/0!</v>
      </c>
      <c r="H88" t="e">
        <f>ROUND(AVERAGE(ARIMA!AF88:AH88),4)</f>
        <v>#DIV/0!</v>
      </c>
      <c r="I88" s="3" t="e">
        <f t="shared" si="4"/>
        <v>#DIV/0!</v>
      </c>
      <c r="J88" s="2" t="e">
        <f t="shared" si="5"/>
        <v>#DIV/0!</v>
      </c>
      <c r="K88" s="4" t="e">
        <f t="shared" si="6"/>
        <v>#DIV/0!</v>
      </c>
      <c r="L88" s="4" t="e">
        <f t="shared" si="7"/>
        <v>#DIV/0!</v>
      </c>
    </row>
    <row r="89" spans="1:12" x14ac:dyDescent="0.2">
      <c r="A89" t="s">
        <v>4</v>
      </c>
      <c r="B89" t="e">
        <f>ROUND(AVERAGE(ARIMA!B89:D89),4)</f>
        <v>#DIV/0!</v>
      </c>
      <c r="C89" t="e">
        <f>ROUND(AVERAGE(ARIMA!G89:I89),4)</f>
        <v>#DIV/0!</v>
      </c>
      <c r="D89" t="e">
        <f>ROUND(AVERAGE(ARIMA!L89:N89),4)</f>
        <v>#DIV/0!</v>
      </c>
      <c r="E89" t="e">
        <f>ROUND(AVERAGE(ARIMA!Q89:S89),4)</f>
        <v>#DIV/0!</v>
      </c>
      <c r="F89" t="e">
        <f>ROUND(AVERAGE(ARIMA!V89:X89),4)</f>
        <v>#DIV/0!</v>
      </c>
      <c r="G89" t="e">
        <f>ROUND(AVERAGE(ARIMA!AA89:AC89),4)</f>
        <v>#DIV/0!</v>
      </c>
      <c r="H89" t="e">
        <f>ROUND(AVERAGE(ARIMA!AF89:AH89),4)</f>
        <v>#DIV/0!</v>
      </c>
      <c r="I89" s="3" t="e">
        <f t="shared" si="4"/>
        <v>#DIV/0!</v>
      </c>
      <c r="J89" s="2" t="e">
        <f t="shared" si="5"/>
        <v>#DIV/0!</v>
      </c>
      <c r="K89" s="4" t="e">
        <f t="shared" si="6"/>
        <v>#DIV/0!</v>
      </c>
      <c r="L89" s="4" t="e">
        <f t="shared" si="7"/>
        <v>#DIV/0!</v>
      </c>
    </row>
    <row r="90" spans="1:12" x14ac:dyDescent="0.2">
      <c r="A90" t="s">
        <v>43</v>
      </c>
      <c r="B90" t="e">
        <f>ROUND(AVERAGE(ARIMA!B90:D90),4)</f>
        <v>#DIV/0!</v>
      </c>
      <c r="C90" t="e">
        <f>ROUND(AVERAGE(ARIMA!G90:I90),4)</f>
        <v>#DIV/0!</v>
      </c>
      <c r="D90" t="e">
        <f>ROUND(AVERAGE(ARIMA!L90:N90),4)</f>
        <v>#DIV/0!</v>
      </c>
      <c r="E90" t="e">
        <f>ROUND(AVERAGE(ARIMA!Q90:S90),4)</f>
        <v>#DIV/0!</v>
      </c>
      <c r="F90" t="e">
        <f>ROUND(AVERAGE(ARIMA!V90:X90),4)</f>
        <v>#DIV/0!</v>
      </c>
      <c r="G90" t="e">
        <f>ROUND(AVERAGE(ARIMA!AA90:AC90),4)</f>
        <v>#DIV/0!</v>
      </c>
      <c r="H90" t="e">
        <f>ROUND(AVERAGE(ARIMA!AF90:AH90),4)</f>
        <v>#DIV/0!</v>
      </c>
      <c r="I90" s="3" t="e">
        <f t="shared" si="4"/>
        <v>#DIV/0!</v>
      </c>
      <c r="J90" s="2" t="e">
        <f t="shared" si="5"/>
        <v>#DIV/0!</v>
      </c>
      <c r="K90" s="4" t="e">
        <f t="shared" si="6"/>
        <v>#DIV/0!</v>
      </c>
      <c r="L90" s="4" t="e">
        <f t="shared" si="7"/>
        <v>#DIV/0!</v>
      </c>
    </row>
    <row r="91" spans="1:12" x14ac:dyDescent="0.2">
      <c r="A91" t="s">
        <v>44</v>
      </c>
      <c r="B91">
        <f>ROUND(AVERAGE(ARIMA!B91:D91),4)</f>
        <v>3.3332999999999999</v>
      </c>
      <c r="C91">
        <f>ROUND(AVERAGE(ARIMA!G91:I91),4)</f>
        <v>3.3450000000000002</v>
      </c>
      <c r="D91">
        <f>ROUND(AVERAGE(ARIMA!L91:N91),4)</f>
        <v>3.3513000000000002</v>
      </c>
      <c r="E91">
        <f>ROUND(AVERAGE(ARIMA!Q91:S91),4)</f>
        <v>3.3690000000000002</v>
      </c>
      <c r="F91">
        <f>ROUND(AVERAGE(ARIMA!V91:X91),4)</f>
        <v>3.3290000000000002</v>
      </c>
      <c r="G91">
        <f>ROUND(AVERAGE(ARIMA!AA91:AC91),4)</f>
        <v>3.3820000000000001</v>
      </c>
      <c r="H91">
        <f>ROUND(AVERAGE(ARIMA!AF91:AH91),4)</f>
        <v>3.3567</v>
      </c>
      <c r="I91" s="3">
        <f t="shared" si="4"/>
        <v>1.7500000000000002E-2</v>
      </c>
      <c r="J91" s="2">
        <f t="shared" si="5"/>
        <v>3.3523000000000001</v>
      </c>
      <c r="K91" s="4">
        <f t="shared" si="6"/>
        <v>3.3523000000000001</v>
      </c>
      <c r="L91" s="4">
        <f t="shared" si="7"/>
        <v>3.3523000000000001</v>
      </c>
    </row>
    <row r="92" spans="1:12" x14ac:dyDescent="0.2">
      <c r="A92" t="s">
        <v>0</v>
      </c>
      <c r="B92" t="e">
        <f>ROUND(AVERAGE(ARIMA!B92:D92),4)</f>
        <v>#DIV/0!</v>
      </c>
      <c r="C92" t="e">
        <f>ROUND(AVERAGE(ARIMA!G92:I92),4)</f>
        <v>#DIV/0!</v>
      </c>
      <c r="D92" t="e">
        <f>ROUND(AVERAGE(ARIMA!L92:N92),4)</f>
        <v>#DIV/0!</v>
      </c>
      <c r="E92" t="e">
        <f>ROUND(AVERAGE(ARIMA!Q92:S92),4)</f>
        <v>#DIV/0!</v>
      </c>
      <c r="F92" t="e">
        <f>ROUND(AVERAGE(ARIMA!V92:X92),4)</f>
        <v>#DIV/0!</v>
      </c>
      <c r="G92" t="e">
        <f>ROUND(AVERAGE(ARIMA!AA92:AC92),4)</f>
        <v>#DIV/0!</v>
      </c>
      <c r="H92" t="e">
        <f>ROUND(AVERAGE(ARIMA!AF92:AH92),4)</f>
        <v>#DIV/0!</v>
      </c>
      <c r="I92" s="3" t="e">
        <f t="shared" si="4"/>
        <v>#DIV/0!</v>
      </c>
      <c r="J92" s="2" t="e">
        <f t="shared" si="5"/>
        <v>#DIV/0!</v>
      </c>
      <c r="K92" s="4" t="e">
        <f t="shared" si="6"/>
        <v>#DIV/0!</v>
      </c>
      <c r="L92" s="4" t="e">
        <f t="shared" si="7"/>
        <v>#DIV/0!</v>
      </c>
    </row>
    <row r="93" spans="1:12" x14ac:dyDescent="0.2">
      <c r="A93" t="s">
        <v>2</v>
      </c>
      <c r="B93">
        <f>ROUND(AVERAGE(ARIMA!B93:D93),4)</f>
        <v>7.5999999999999998E-2</v>
      </c>
      <c r="C93">
        <f>ROUND(AVERAGE(ARIMA!G93:I93),4)</f>
        <v>7.5999999999999998E-2</v>
      </c>
      <c r="D93">
        <f>ROUND(AVERAGE(ARIMA!L93:N93),4)</f>
        <v>4.7500000000000001E-2</v>
      </c>
      <c r="E93">
        <f>ROUND(AVERAGE(ARIMA!Q93:S93),4)</f>
        <v>7.5999999999999998E-2</v>
      </c>
      <c r="F93">
        <f>ROUND(AVERAGE(ARIMA!V93:X93),4)</f>
        <v>7.5999999999999998E-2</v>
      </c>
      <c r="G93">
        <f>ROUND(AVERAGE(ARIMA!AA93:AC93),4)</f>
        <v>7.5999999999999998E-2</v>
      </c>
      <c r="H93">
        <f>ROUND(AVERAGE(ARIMA!AF93:AH93),4)</f>
        <v>7.5999999999999998E-2</v>
      </c>
      <c r="I93" s="3">
        <f t="shared" si="4"/>
        <v>0.01</v>
      </c>
      <c r="J93" s="2">
        <f t="shared" si="5"/>
        <v>7.1900000000000006E-2</v>
      </c>
      <c r="K93" s="4">
        <f t="shared" si="6"/>
        <v>7.1900000000000006E-2</v>
      </c>
      <c r="L93" s="4">
        <f t="shared" si="7"/>
        <v>7.1900000000000006E-2</v>
      </c>
    </row>
    <row r="94" spans="1:12" x14ac:dyDescent="0.2">
      <c r="A94" t="s">
        <v>3</v>
      </c>
      <c r="B94">
        <f>ROUND(AVERAGE(ARIMA!B94:D94),4)</f>
        <v>6.7000000000000004E-2</v>
      </c>
      <c r="C94">
        <f>ROUND(AVERAGE(ARIMA!G94:I94),4)</f>
        <v>4.1000000000000002E-2</v>
      </c>
      <c r="D94">
        <f>ROUND(AVERAGE(ARIMA!L94:N94),4)</f>
        <v>4.1000000000000002E-2</v>
      </c>
      <c r="E94">
        <f>ROUND(AVERAGE(ARIMA!Q94:S94),4)</f>
        <v>4.1000000000000002E-2</v>
      </c>
      <c r="F94">
        <f>ROUND(AVERAGE(ARIMA!V94:X94),4)</f>
        <v>4.1000000000000002E-2</v>
      </c>
      <c r="G94">
        <f>ROUND(AVERAGE(ARIMA!AA94:AC94),4)</f>
        <v>4.1000000000000002E-2</v>
      </c>
      <c r="H94">
        <f>ROUND(AVERAGE(ARIMA!AF94:AH94),4)</f>
        <v>4.1000000000000002E-2</v>
      </c>
      <c r="I94" s="3">
        <f t="shared" si="4"/>
        <v>9.1000000000000004E-3</v>
      </c>
      <c r="J94" s="2">
        <f t="shared" si="5"/>
        <v>4.4699999999999997E-2</v>
      </c>
      <c r="K94" s="4">
        <f t="shared" si="6"/>
        <v>4.4699999999999997E-2</v>
      </c>
      <c r="L94" s="4">
        <f t="shared" si="7"/>
        <v>4.4699999999999997E-2</v>
      </c>
    </row>
    <row r="95" spans="1:12" x14ac:dyDescent="0.2">
      <c r="A95" t="s">
        <v>4</v>
      </c>
      <c r="B95">
        <f>ROUND(AVERAGE(ARIMA!B95:D95),4)</f>
        <v>6.8000000000000005E-2</v>
      </c>
      <c r="C95">
        <f>ROUND(AVERAGE(ARIMA!G95:I95),4)</f>
        <v>2.1999999999999999E-2</v>
      </c>
      <c r="D95">
        <f>ROUND(AVERAGE(ARIMA!L95:N95),4)</f>
        <v>2.1999999999999999E-2</v>
      </c>
      <c r="E95">
        <f>ROUND(AVERAGE(ARIMA!Q95:S95),4)</f>
        <v>2.1999999999999999E-2</v>
      </c>
      <c r="F95">
        <f>ROUND(AVERAGE(ARIMA!V95:X95),4)</f>
        <v>2.1999999999999999E-2</v>
      </c>
      <c r="G95">
        <f>ROUND(AVERAGE(ARIMA!AA95:AC95),4)</f>
        <v>2.1999999999999999E-2</v>
      </c>
      <c r="H95">
        <f>ROUND(AVERAGE(ARIMA!AF95:AH95),4)</f>
        <v>2.1999999999999999E-2</v>
      </c>
      <c r="I95" s="3">
        <f t="shared" si="4"/>
        <v>1.61E-2</v>
      </c>
      <c r="J95" s="2">
        <f t="shared" si="5"/>
        <v>2.86E-2</v>
      </c>
      <c r="K95" s="4">
        <f t="shared" si="6"/>
        <v>2.86E-2</v>
      </c>
      <c r="L95" s="4">
        <f t="shared" si="7"/>
        <v>2.86E-2</v>
      </c>
    </row>
    <row r="96" spans="1:12" x14ac:dyDescent="0.2">
      <c r="A96" t="s">
        <v>43</v>
      </c>
      <c r="B96">
        <f>ROUND(AVERAGE(ARIMA!B96:D96),4)</f>
        <v>0.95189999999999997</v>
      </c>
      <c r="C96" t="e">
        <f>ROUND(AVERAGE(ARIMA!G96:I96),4)</f>
        <v>#DIV/0!</v>
      </c>
      <c r="D96" t="e">
        <f>ROUND(AVERAGE(ARIMA!L96:N96),4)</f>
        <v>#DIV/0!</v>
      </c>
      <c r="E96" t="e">
        <f>ROUND(AVERAGE(ARIMA!Q96:S96),4)</f>
        <v>#DIV/0!</v>
      </c>
      <c r="F96" t="e">
        <f>ROUND(AVERAGE(ARIMA!V96:X96),4)</f>
        <v>#DIV/0!</v>
      </c>
      <c r="G96" t="e">
        <f>ROUND(AVERAGE(ARIMA!AA96:AC96),4)</f>
        <v>#DIV/0!</v>
      </c>
      <c r="H96" t="e">
        <f>ROUND(AVERAGE(ARIMA!AF96:AH96),4)</f>
        <v>#DIV/0!</v>
      </c>
      <c r="I96" s="3" t="e">
        <f t="shared" si="4"/>
        <v>#DIV/0!</v>
      </c>
      <c r="J96" s="2" t="e">
        <f t="shared" si="5"/>
        <v>#DIV/0!</v>
      </c>
      <c r="K96" s="4" t="e">
        <f t="shared" si="6"/>
        <v>#DIV/0!</v>
      </c>
      <c r="L96" s="4" t="e">
        <f t="shared" si="7"/>
        <v>#DIV/0!</v>
      </c>
    </row>
    <row r="97" spans="1:15" x14ac:dyDescent="0.2">
      <c r="A97" t="s">
        <v>44</v>
      </c>
      <c r="B97">
        <f>ROUND(AVERAGE(ARIMA!B97:D97),4)</f>
        <v>2.9843000000000002</v>
      </c>
      <c r="C97">
        <f>ROUND(AVERAGE(ARIMA!G97:I97),4)</f>
        <v>2.9836999999999998</v>
      </c>
      <c r="D97">
        <f>ROUND(AVERAGE(ARIMA!L97:N97),4)</f>
        <v>2.3199999999999998</v>
      </c>
      <c r="E97">
        <f>ROUND(AVERAGE(ARIMA!Q97:S97),4)</f>
        <v>3.0152999999999999</v>
      </c>
      <c r="F97">
        <f>ROUND(AVERAGE(ARIMA!V97:X97),4)</f>
        <v>2.9796999999999998</v>
      </c>
      <c r="G97">
        <f>ROUND(AVERAGE(ARIMA!AA97:AC97),4)</f>
        <v>3.0070000000000001</v>
      </c>
      <c r="H97">
        <f>ROUND(AVERAGE(ARIMA!AF97:AH97),4)</f>
        <v>2.9996999999999998</v>
      </c>
      <c r="I97" s="3">
        <f t="shared" si="4"/>
        <v>0.23649999999999999</v>
      </c>
      <c r="J97" s="2">
        <f t="shared" si="5"/>
        <v>2.8984999999999999</v>
      </c>
      <c r="K97" s="4">
        <f t="shared" si="6"/>
        <v>2.8984999999999999</v>
      </c>
      <c r="L97" s="4">
        <f t="shared" si="7"/>
        <v>2.8984999999999999</v>
      </c>
    </row>
    <row r="100" spans="1:15" x14ac:dyDescent="0.2">
      <c r="A100" t="s">
        <v>44</v>
      </c>
      <c r="B100" s="4">
        <f>ROUND(SUM(ARIMA!B$7:D$7),4)</f>
        <v>11.513999999999999</v>
      </c>
      <c r="C100" s="4">
        <f>ROUND(SUM(ARIMA!G$7:I$7),4)</f>
        <v>11.531000000000001</v>
      </c>
      <c r="D100">
        <f>ROUND(SUM(ARIMA!L$7:N$7),4)</f>
        <v>11.548</v>
      </c>
      <c r="E100">
        <f>ROUND(SUM(ARIMA!Q$7:S$7),4)</f>
        <v>11.7</v>
      </c>
      <c r="F100">
        <f>ROUND(SUM(ARIMA!V$7:X$7),4)</f>
        <v>11.509</v>
      </c>
      <c r="G100">
        <f>ROUND(SUM(ARIMA!AA$7:AC$7),4)</f>
        <v>11.682</v>
      </c>
      <c r="H100">
        <f>ROUND(SUM(ARIMA!AF$7:AH$7),4)</f>
        <v>11.638</v>
      </c>
      <c r="L100" s="3">
        <f t="shared" ref="L100:L115" si="8">ROUND(_xlfn.STDEV.P(B100:K100),4)</f>
        <v>7.5999999999999998E-2</v>
      </c>
      <c r="M100" s="2">
        <f>ROUND(AVERAGE(B100:K100),4)</f>
        <v>11.588900000000001</v>
      </c>
      <c r="N100" s="4">
        <f t="shared" ref="N100:N115" si="9">M100-$M$2*L100/SQRT($H$1)</f>
        <v>11.51861172312783</v>
      </c>
      <c r="O100" s="4">
        <f t="shared" ref="O100:O115" si="10">M100+$M$2*L100/SQRT($H$1)</f>
        <v>11.659188276872172</v>
      </c>
    </row>
    <row r="101" spans="1:15" x14ac:dyDescent="0.2">
      <c r="A101" t="s">
        <v>44</v>
      </c>
      <c r="B101" s="4">
        <f>ROUND(SUM(ARIMA!B$13:D$13),4)</f>
        <v>12.047000000000001</v>
      </c>
      <c r="C101" s="4">
        <f>ROUND(SUM(ARIMA!G$13:I$13),4)</f>
        <v>12.052</v>
      </c>
      <c r="D101">
        <f>ROUND(SUM(ARIMA!L$13:N$13),4)</f>
        <v>12.06</v>
      </c>
      <c r="E101">
        <f>ROUND(SUM(ARIMA!Q$13:S$13),4)</f>
        <v>12.188000000000001</v>
      </c>
      <c r="F101">
        <f>ROUND(SUM(ARIMA!V$13:X$13),4)</f>
        <v>12.041</v>
      </c>
      <c r="G101">
        <f>ROUND(SUM(ARIMA!AA$13:AC$13),4)</f>
        <v>12.189</v>
      </c>
      <c r="H101">
        <f>ROUND(SUM(ARIMA!AF$13:AH$13),4)</f>
        <v>12.13</v>
      </c>
      <c r="L101" s="3">
        <f t="shared" si="8"/>
        <v>6.1800000000000001E-2</v>
      </c>
      <c r="M101" s="2">
        <f t="shared" ref="M101:M115" si="11">ROUND(AVERAGE(B101:K101),4)</f>
        <v>12.101000000000001</v>
      </c>
      <c r="N101" s="4">
        <f t="shared" si="9"/>
        <v>12.043844532753946</v>
      </c>
      <c r="O101" s="4">
        <f t="shared" si="10"/>
        <v>12.158155467246056</v>
      </c>
    </row>
    <row r="102" spans="1:15" x14ac:dyDescent="0.2">
      <c r="A102" t="s">
        <v>44</v>
      </c>
      <c r="B102" s="4">
        <f>ROUND(SUM(ARIMA!B$19:D$19),4)</f>
        <v>7.0979999999999999</v>
      </c>
      <c r="C102" s="4">
        <f>ROUND(SUM(ARIMA!G$19:I$19),4)</f>
        <v>7.0949999999999998</v>
      </c>
      <c r="D102">
        <f>ROUND(SUM(ARIMA!L$19:N$19),4)</f>
        <v>7.1040000000000001</v>
      </c>
      <c r="E102">
        <f>ROUND(SUM(ARIMA!Q$19:S$19),4)</f>
        <v>7.1920000000000002</v>
      </c>
      <c r="F102">
        <f>ROUND(SUM(ARIMA!V$19:X$19),4)</f>
        <v>7.0960000000000001</v>
      </c>
      <c r="G102">
        <f>ROUND(SUM(ARIMA!AA$19:AC$19),4)</f>
        <v>7.1559999999999997</v>
      </c>
      <c r="H102">
        <f>ROUND(SUM(ARIMA!AF$19:AH$19),4)</f>
        <v>7.14</v>
      </c>
      <c r="L102" s="3">
        <f t="shared" si="8"/>
        <v>3.5000000000000003E-2</v>
      </c>
      <c r="M102" s="2">
        <f t="shared" si="11"/>
        <v>7.1258999999999997</v>
      </c>
      <c r="N102" s="4">
        <f t="shared" si="9"/>
        <v>7.093530398808868</v>
      </c>
      <c r="O102" s="4">
        <f t="shared" si="10"/>
        <v>7.1582696011911313</v>
      </c>
    </row>
    <row r="103" spans="1:15" x14ac:dyDescent="0.2">
      <c r="A103" t="s">
        <v>44</v>
      </c>
      <c r="B103" s="4">
        <f>ROUND(SUM(ARIMA!B$25:D$25),4)</f>
        <v>10.954000000000001</v>
      </c>
      <c r="C103" s="4">
        <f>ROUND(SUM(ARIMA!G$25:I$25),4)</f>
        <v>10.984999999999999</v>
      </c>
      <c r="D103">
        <f>ROUND(SUM(ARIMA!L$25:N$25),4)</f>
        <v>10.987</v>
      </c>
      <c r="E103">
        <f>ROUND(SUM(ARIMA!Q$25:S$25),4)</f>
        <v>11.099</v>
      </c>
      <c r="F103">
        <f>ROUND(SUM(ARIMA!V$25:X$25),4)</f>
        <v>10.98</v>
      </c>
      <c r="G103">
        <f>ROUND(SUM(ARIMA!AA$25:AC$25),4)</f>
        <v>11.079000000000001</v>
      </c>
      <c r="H103">
        <f>ROUND(SUM(ARIMA!AF$25:AH$25),4)</f>
        <v>11.09</v>
      </c>
      <c r="L103" s="3">
        <f t="shared" si="8"/>
        <v>5.7000000000000002E-2</v>
      </c>
      <c r="M103" s="2">
        <f t="shared" si="11"/>
        <v>11.024900000000001</v>
      </c>
      <c r="N103" s="4">
        <f t="shared" si="9"/>
        <v>10.972183792345872</v>
      </c>
      <c r="O103" s="4">
        <f t="shared" si="10"/>
        <v>11.077616207654129</v>
      </c>
    </row>
    <row r="104" spans="1:15" x14ac:dyDescent="0.2">
      <c r="A104" t="s">
        <v>44</v>
      </c>
      <c r="B104" s="4">
        <f>ROUND(SUM(ARIMA!B$31:D$31),4)</f>
        <v>15.257</v>
      </c>
      <c r="C104" s="4">
        <f>ROUND(SUM(ARIMA!G$31:I$31),4)</f>
        <v>15.311</v>
      </c>
      <c r="D104">
        <f>ROUND(SUM(ARIMA!L$31:N$31),4)</f>
        <v>15.29</v>
      </c>
      <c r="E104">
        <f>ROUND(SUM(ARIMA!Q$31:S$31),4)</f>
        <v>15.452999999999999</v>
      </c>
      <c r="F104">
        <f>ROUND(SUM(ARIMA!V$31:X$31),4)</f>
        <v>15.272</v>
      </c>
      <c r="G104">
        <f>ROUND(SUM(ARIMA!AA$31:AC$31),4)</f>
        <v>15.467000000000001</v>
      </c>
      <c r="H104">
        <f>ROUND(SUM(ARIMA!AF$31:AH$31),4)</f>
        <v>15.393000000000001</v>
      </c>
      <c r="L104" s="3">
        <f t="shared" si="8"/>
        <v>8.1100000000000005E-2</v>
      </c>
      <c r="M104" s="2">
        <f t="shared" si="11"/>
        <v>15.349</v>
      </c>
      <c r="N104" s="4">
        <f t="shared" si="9"/>
        <v>15.273995009811408</v>
      </c>
      <c r="O104" s="4">
        <f t="shared" si="10"/>
        <v>15.424004990188593</v>
      </c>
    </row>
    <row r="105" spans="1:15" x14ac:dyDescent="0.2">
      <c r="A105" t="s">
        <v>44</v>
      </c>
      <c r="B105" s="4">
        <f>ROUND(SUM(ARIMA!B$37:D$37),4)</f>
        <v>13.106999999999999</v>
      </c>
      <c r="C105" s="4">
        <f>ROUND(SUM(ARIMA!G$37:I$37),4)</f>
        <v>13.103999999999999</v>
      </c>
      <c r="D105">
        <f>ROUND(SUM(ARIMA!L$37:N$37),4)</f>
        <v>13.115</v>
      </c>
      <c r="E105">
        <f>ROUND(SUM(ARIMA!Q$37:S$37),4)</f>
        <v>13.27</v>
      </c>
      <c r="F105">
        <f>ROUND(SUM(ARIMA!V$37:X$37),4)</f>
        <v>13.125999999999999</v>
      </c>
      <c r="G105">
        <f>ROUND(SUM(ARIMA!AA$37:AC$37),4)</f>
        <v>13.250999999999999</v>
      </c>
      <c r="H105">
        <f>ROUND(SUM(ARIMA!AF$37:AH$37),4)</f>
        <v>13.225</v>
      </c>
      <c r="L105" s="3">
        <f t="shared" si="8"/>
        <v>6.8500000000000005E-2</v>
      </c>
      <c r="M105" s="2">
        <f t="shared" si="11"/>
        <v>13.171099999999999</v>
      </c>
      <c r="N105" s="4">
        <f t="shared" si="9"/>
        <v>13.107748066240214</v>
      </c>
      <c r="O105" s="4">
        <f t="shared" si="10"/>
        <v>13.234451933759784</v>
      </c>
    </row>
    <row r="106" spans="1:15" x14ac:dyDescent="0.2">
      <c r="A106" t="s">
        <v>44</v>
      </c>
      <c r="B106" s="4">
        <f>ROUND(SUM(ARIMA!B$43:D$43),4)</f>
        <v>13.547000000000001</v>
      </c>
      <c r="C106" s="4">
        <f>ROUND(SUM(ARIMA!G$43:I$43),4)</f>
        <v>13.521000000000001</v>
      </c>
      <c r="D106">
        <f>ROUND(SUM(ARIMA!L$43:N$43),4)</f>
        <v>13.569000000000001</v>
      </c>
      <c r="E106">
        <f>ROUND(SUM(ARIMA!Q$43:S$43),4)</f>
        <v>13.693</v>
      </c>
      <c r="F106">
        <f>ROUND(SUM(ARIMA!V$43:X$43),4)</f>
        <v>13.499000000000001</v>
      </c>
      <c r="G106">
        <f>ROUND(SUM(ARIMA!AA$43:AC$43),4)</f>
        <v>13.7</v>
      </c>
      <c r="H106">
        <f>ROUND(SUM(ARIMA!AF$43:AH$43),4)</f>
        <v>13.645</v>
      </c>
      <c r="L106" s="3">
        <f t="shared" si="8"/>
        <v>7.6300000000000007E-2</v>
      </c>
      <c r="M106" s="2">
        <f t="shared" si="11"/>
        <v>13.596299999999999</v>
      </c>
      <c r="N106" s="4">
        <f t="shared" si="9"/>
        <v>13.525734269403333</v>
      </c>
      <c r="O106" s="4">
        <f t="shared" si="10"/>
        <v>13.666865730596665</v>
      </c>
    </row>
    <row r="107" spans="1:15" x14ac:dyDescent="0.2">
      <c r="A107" t="s">
        <v>44</v>
      </c>
      <c r="B107" s="4">
        <f>ROUND(SUM(ARIMA!B$49:D$49),4)</f>
        <v>13.545</v>
      </c>
      <c r="C107" s="4">
        <f>ROUND(SUM(ARIMA!G$49:I$49),4)</f>
        <v>13.563000000000001</v>
      </c>
      <c r="D107">
        <f>ROUND(SUM(ARIMA!L$49:N$49),4)</f>
        <v>13.779</v>
      </c>
      <c r="E107">
        <f>ROUND(SUM(ARIMA!Q$49:S$49),4)</f>
        <v>13.696999999999999</v>
      </c>
      <c r="F107">
        <f>ROUND(SUM(ARIMA!V$49:X$49),4)</f>
        <v>13.644</v>
      </c>
      <c r="G107">
        <f>ROUND(SUM(ARIMA!AA$49:AC$49),4)</f>
        <v>13.685</v>
      </c>
      <c r="H107">
        <f>ROUND(SUM(ARIMA!AF$49:AH$49),4)</f>
        <v>13.678000000000001</v>
      </c>
      <c r="L107" s="3">
        <f t="shared" si="8"/>
        <v>7.4899999999999994E-2</v>
      </c>
      <c r="M107" s="2">
        <f t="shared" si="11"/>
        <v>13.655900000000001</v>
      </c>
      <c r="N107" s="4">
        <f t="shared" si="9"/>
        <v>13.586629053450979</v>
      </c>
      <c r="O107" s="4">
        <f t="shared" si="10"/>
        <v>13.725170946549023</v>
      </c>
    </row>
    <row r="108" spans="1:15" x14ac:dyDescent="0.2">
      <c r="A108" t="s">
        <v>44</v>
      </c>
      <c r="B108" s="4">
        <f>ROUND(SUM(ARIMA!B$55:D$55),4)</f>
        <v>13.534000000000001</v>
      </c>
      <c r="C108" s="4">
        <f>ROUND(SUM(ARIMA!G$55:I$55),4)</f>
        <v>13.566000000000001</v>
      </c>
      <c r="D108">
        <f>ROUND(SUM(ARIMA!L$55:N$55),4)</f>
        <v>13.6</v>
      </c>
      <c r="E108">
        <f>ROUND(SUM(ARIMA!Q$55:S$55),4)</f>
        <v>13.731</v>
      </c>
      <c r="F108">
        <f>ROUND(SUM(ARIMA!V$55:X$55),4)</f>
        <v>13.532999999999999</v>
      </c>
      <c r="G108">
        <f>ROUND(SUM(ARIMA!AA$55:AC$55),4)</f>
        <v>13.757999999999999</v>
      </c>
      <c r="H108">
        <f>ROUND(SUM(ARIMA!AF$55:AH$55),4)</f>
        <v>13.669</v>
      </c>
      <c r="L108" s="3">
        <f t="shared" si="8"/>
        <v>8.5900000000000004E-2</v>
      </c>
      <c r="M108" s="2">
        <f t="shared" si="11"/>
        <v>13.6273</v>
      </c>
      <c r="N108" s="4">
        <f t="shared" si="9"/>
        <v>13.54785575021948</v>
      </c>
      <c r="O108" s="4">
        <f t="shared" si="10"/>
        <v>13.70674424978052</v>
      </c>
    </row>
    <row r="109" spans="1:15" x14ac:dyDescent="0.2">
      <c r="A109" t="s">
        <v>44</v>
      </c>
      <c r="B109" s="4">
        <f>ROUND(SUM(ARIMA!B$61:D$61),4)</f>
        <v>13.536</v>
      </c>
      <c r="C109" s="4">
        <f>ROUND(SUM(ARIMA!G$61:I$61),4)</f>
        <v>13.564</v>
      </c>
      <c r="D109">
        <f>ROUND(SUM(ARIMA!L$61:N$61),4)</f>
        <v>13.571</v>
      </c>
      <c r="E109">
        <f>ROUND(SUM(ARIMA!Q$61:S$61),4)</f>
        <v>13.72</v>
      </c>
      <c r="F109">
        <f>ROUND(SUM(ARIMA!V$61:X$61),4)</f>
        <v>13.561999999999999</v>
      </c>
      <c r="G109">
        <f>ROUND(SUM(ARIMA!AA$61:AC$61),4)</f>
        <v>13.71</v>
      </c>
      <c r="H109">
        <f>ROUND(SUM(ARIMA!AF$61:AH$61),4)</f>
        <v>13.666</v>
      </c>
      <c r="L109" s="3">
        <f t="shared" si="8"/>
        <v>7.1900000000000006E-2</v>
      </c>
      <c r="M109" s="2">
        <f t="shared" si="11"/>
        <v>13.618399999999999</v>
      </c>
      <c r="N109" s="4">
        <f t="shared" si="9"/>
        <v>13.551903590695932</v>
      </c>
      <c r="O109" s="4">
        <f t="shared" si="10"/>
        <v>13.684896409304066</v>
      </c>
    </row>
    <row r="110" spans="1:15" x14ac:dyDescent="0.2">
      <c r="A110" t="s">
        <v>44</v>
      </c>
      <c r="B110" s="4">
        <f>ROUND(SUM(ARIMA!B$67:D$67),4)</f>
        <v>13.367000000000001</v>
      </c>
      <c r="C110" s="4">
        <f>ROUND(SUM(ARIMA!G$67:I$67),4)</f>
        <v>13.343999999999999</v>
      </c>
      <c r="D110">
        <f>ROUND(SUM(ARIMA!L$67:N$67),4)</f>
        <v>13.324999999999999</v>
      </c>
      <c r="E110">
        <f>ROUND(SUM(ARIMA!Q$67:S$67),4)</f>
        <v>13.496</v>
      </c>
      <c r="F110">
        <f>ROUND(SUM(ARIMA!V$67:X$67),4)</f>
        <v>13.342000000000001</v>
      </c>
      <c r="G110">
        <f>ROUND(SUM(ARIMA!AA$67:AC$67),4)</f>
        <v>13.493</v>
      </c>
      <c r="H110">
        <f>ROUND(SUM(ARIMA!AF$67:AH$67),4)</f>
        <v>13.420999999999999</v>
      </c>
      <c r="L110" s="3">
        <f t="shared" si="8"/>
        <v>6.7100000000000007E-2</v>
      </c>
      <c r="M110" s="2">
        <f t="shared" si="11"/>
        <v>13.398300000000001</v>
      </c>
      <c r="N110" s="4">
        <f t="shared" si="9"/>
        <v>13.33624285028786</v>
      </c>
      <c r="O110" s="4">
        <f t="shared" si="10"/>
        <v>13.460357149712141</v>
      </c>
    </row>
    <row r="111" spans="1:15" x14ac:dyDescent="0.2">
      <c r="A111" t="s">
        <v>44</v>
      </c>
      <c r="B111" s="4">
        <f>ROUND(SUM(ARIMA!B$73:D$73),4)</f>
        <v>13.335000000000001</v>
      </c>
      <c r="C111" s="4">
        <f>ROUND(SUM(ARIMA!G$73:I$73),4)</f>
        <v>13.379</v>
      </c>
      <c r="D111">
        <f>ROUND(SUM(ARIMA!L$73:N$73),4)</f>
        <v>13.32</v>
      </c>
      <c r="E111">
        <f>ROUND(SUM(ARIMA!Q$73:S$73),4)</f>
        <v>13.552</v>
      </c>
      <c r="F111">
        <f>ROUND(SUM(ARIMA!V$73:X$73),4)</f>
        <v>13.319000000000001</v>
      </c>
      <c r="G111">
        <f>ROUND(SUM(ARIMA!AA$73:AC$73),4)</f>
        <v>13.586</v>
      </c>
      <c r="H111">
        <f>ROUND(SUM(ARIMA!AF$73:AH$73),4)</f>
        <v>13.448</v>
      </c>
      <c r="L111" s="3">
        <f t="shared" si="8"/>
        <v>0.10340000000000001</v>
      </c>
      <c r="M111" s="2">
        <f t="shared" si="11"/>
        <v>13.4199</v>
      </c>
      <c r="N111" s="4">
        <f t="shared" si="9"/>
        <v>13.324270949623914</v>
      </c>
      <c r="O111" s="4">
        <f t="shared" si="10"/>
        <v>13.515529050376086</v>
      </c>
    </row>
    <row r="112" spans="1:15" x14ac:dyDescent="0.2">
      <c r="A112" t="s">
        <v>44</v>
      </c>
      <c r="B112" s="4">
        <f>ROUND(SUM(ARIMA!B$79:D$79),4)</f>
        <v>12.185</v>
      </c>
      <c r="C112" s="4">
        <f>ROUND(SUM(ARIMA!G$79:I$79),4)</f>
        <v>12.247999999999999</v>
      </c>
      <c r="D112">
        <f>ROUND(SUM(ARIMA!L$79:N$79),4)</f>
        <v>12.212999999999999</v>
      </c>
      <c r="E112">
        <f>ROUND(SUM(ARIMA!Q$79:S$79),4)</f>
        <v>12.355</v>
      </c>
      <c r="F112">
        <f>ROUND(SUM(ARIMA!V$79:X$79),4)</f>
        <v>12.186999999999999</v>
      </c>
      <c r="G112">
        <f>ROUND(SUM(ARIMA!AA$79:AC$79),4)</f>
        <v>12.339</v>
      </c>
      <c r="H112">
        <f>ROUND(SUM(ARIMA!AF$79:AH$79),4)</f>
        <v>12.295</v>
      </c>
      <c r="L112" s="3">
        <f t="shared" si="8"/>
        <v>6.5199999999999994E-2</v>
      </c>
      <c r="M112" s="2">
        <f t="shared" si="11"/>
        <v>12.260300000000001</v>
      </c>
      <c r="N112" s="4">
        <f t="shared" si="9"/>
        <v>12.200000057209664</v>
      </c>
      <c r="O112" s="4">
        <f t="shared" si="10"/>
        <v>12.320599942790338</v>
      </c>
    </row>
    <row r="113" spans="1:15" x14ac:dyDescent="0.2">
      <c r="A113" t="s">
        <v>44</v>
      </c>
      <c r="B113" s="4">
        <f>ROUND(SUM(ARIMA!B$85:D$85),4)</f>
        <v>11.702999999999999</v>
      </c>
      <c r="C113" s="4">
        <f>ROUND(SUM(ARIMA!G$85:I$85),4)</f>
        <v>11.677</v>
      </c>
      <c r="D113">
        <f>ROUND(SUM(ARIMA!L$85:N$85),4)</f>
        <v>11.663</v>
      </c>
      <c r="E113">
        <f>ROUND(SUM(ARIMA!Q$85:S$85),4)</f>
        <v>11.805</v>
      </c>
      <c r="F113">
        <f>ROUND(SUM(ARIMA!V$85:X$85),4)</f>
        <v>11.667999999999999</v>
      </c>
      <c r="G113">
        <f>ROUND(SUM(ARIMA!AA$85:AC$85),4)</f>
        <v>11.808</v>
      </c>
      <c r="H113">
        <f>ROUND(SUM(ARIMA!AF$85:AH$85),4)</f>
        <v>11.781000000000001</v>
      </c>
      <c r="L113" s="3">
        <f t="shared" si="8"/>
        <v>6.1199999999999997E-2</v>
      </c>
      <c r="M113" s="2">
        <f t="shared" si="11"/>
        <v>11.7293</v>
      </c>
      <c r="N113" s="4">
        <f t="shared" si="9"/>
        <v>11.672699440202937</v>
      </c>
      <c r="O113" s="4">
        <f t="shared" si="10"/>
        <v>11.785900559797064</v>
      </c>
    </row>
    <row r="114" spans="1:15" x14ac:dyDescent="0.2">
      <c r="A114" t="s">
        <v>44</v>
      </c>
      <c r="B114" s="4">
        <f>ROUND(SUM(ARIMA!B$91:D$91),4)</f>
        <v>10</v>
      </c>
      <c r="C114" s="4">
        <f>ROUND(SUM(ARIMA!G$91:I$91),4)</f>
        <v>10.035</v>
      </c>
      <c r="D114">
        <f>ROUND(SUM(ARIMA!L$91:N$91),4)</f>
        <v>10.054</v>
      </c>
      <c r="E114">
        <f>ROUND(SUM(ARIMA!Q$91:S$91),4)</f>
        <v>10.106999999999999</v>
      </c>
      <c r="F114">
        <f>ROUND(SUM(ARIMA!V$91:X$91),4)</f>
        <v>9.9870000000000001</v>
      </c>
      <c r="G114">
        <f>ROUND(SUM(ARIMA!AA$91:AC$91),4)</f>
        <v>10.146000000000001</v>
      </c>
      <c r="H114">
        <f>ROUND(SUM(ARIMA!AF$91:AH$91),4)</f>
        <v>10.07</v>
      </c>
      <c r="L114" s="3">
        <f t="shared" si="8"/>
        <v>5.2400000000000002E-2</v>
      </c>
      <c r="M114" s="2">
        <f t="shared" si="11"/>
        <v>10.057</v>
      </c>
      <c r="N114" s="4">
        <f t="shared" si="9"/>
        <v>10.008538082788135</v>
      </c>
      <c r="O114" s="4">
        <f t="shared" si="10"/>
        <v>10.105461917211866</v>
      </c>
    </row>
    <row r="115" spans="1:15" x14ac:dyDescent="0.2">
      <c r="A115" t="s">
        <v>44</v>
      </c>
      <c r="B115" s="4">
        <f>ROUND(SUM(ARIMA!B$97:D$97),4)</f>
        <v>8.9529999999999994</v>
      </c>
      <c r="C115" s="4">
        <f>ROUND(SUM(ARIMA!G$97:I$97),4)</f>
        <v>8.9510000000000005</v>
      </c>
      <c r="D115">
        <f>ROUND(SUM(ARIMA!L$97:N$97),4)</f>
        <v>4.6399999999999997</v>
      </c>
      <c r="E115">
        <f>ROUND(SUM(ARIMA!Q$97:S$97),4)</f>
        <v>9.0459999999999994</v>
      </c>
      <c r="F115">
        <f>ROUND(SUM(ARIMA!V$97:X$97),4)</f>
        <v>8.9390000000000001</v>
      </c>
      <c r="G115">
        <f>ROUND(SUM(ARIMA!AA$97:AC$97),4)</f>
        <v>9.0210000000000008</v>
      </c>
      <c r="H115">
        <f>ROUND(SUM(ARIMA!AF$97:AH$97),4)</f>
        <v>8.9990000000000006</v>
      </c>
      <c r="L115" s="3">
        <f t="shared" si="8"/>
        <v>1.5207999999999999</v>
      </c>
      <c r="M115" s="2">
        <f t="shared" si="11"/>
        <v>8.3641000000000005</v>
      </c>
      <c r="N115" s="4">
        <f t="shared" si="9"/>
        <v>6.9575945859579242</v>
      </c>
      <c r="O115" s="4">
        <f t="shared" si="10"/>
        <v>9.7706054140420768</v>
      </c>
    </row>
  </sheetData>
  <autoFilter ref="A1:L97" xr:uid="{93AB769B-3D48-0947-84DB-DD6FF722A08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9E5F-BEB6-EF43-929A-D15A8FF92084}">
  <dimension ref="A1:AR20"/>
  <sheetViews>
    <sheetView tabSelected="1" topLeftCell="S1" zoomScale="80" zoomScaleNormal="80" workbookViewId="0">
      <selection activeCell="AQ4" sqref="AQ4"/>
    </sheetView>
  </sheetViews>
  <sheetFormatPr baseColWidth="10" defaultRowHeight="16" x14ac:dyDescent="0.2"/>
  <cols>
    <col min="1" max="1" width="19.1640625" bestFit="1" customWidth="1"/>
    <col min="2" max="2" width="8.5" customWidth="1"/>
    <col min="14" max="14" width="12.1640625" customWidth="1"/>
    <col min="15" max="15" width="13" customWidth="1"/>
    <col min="16" max="16" width="11.6640625" customWidth="1"/>
    <col min="21" max="21" width="11.33203125" bestFit="1" customWidth="1"/>
    <col min="22" max="22" width="11.33203125" customWidth="1"/>
    <col min="41" max="41" width="13.1640625" customWidth="1"/>
  </cols>
  <sheetData>
    <row r="1" spans="1:44" ht="17" thickBot="1" x14ac:dyDescent="0.25">
      <c r="B1" s="25" t="s">
        <v>59</v>
      </c>
      <c r="C1" s="25"/>
      <c r="D1" s="25"/>
      <c r="E1" s="25"/>
      <c r="F1" s="24" t="s">
        <v>60</v>
      </c>
      <c r="G1" s="24"/>
      <c r="H1" s="24"/>
      <c r="I1" s="24"/>
      <c r="J1" t="s">
        <v>179</v>
      </c>
      <c r="Z1" t="s">
        <v>183</v>
      </c>
      <c r="AG1" t="s">
        <v>185</v>
      </c>
      <c r="AM1" t="s">
        <v>191</v>
      </c>
    </row>
    <row r="2" spans="1:44" x14ac:dyDescent="0.2">
      <c r="B2" s="8" t="s">
        <v>37</v>
      </c>
      <c r="C2" s="7" t="s">
        <v>36</v>
      </c>
      <c r="D2" s="6" t="s">
        <v>38</v>
      </c>
      <c r="E2" s="6" t="s">
        <v>39</v>
      </c>
      <c r="F2" s="8" t="s">
        <v>37</v>
      </c>
      <c r="G2" s="7" t="s">
        <v>36</v>
      </c>
      <c r="H2" s="6" t="s">
        <v>38</v>
      </c>
      <c r="I2" s="6" t="s">
        <v>39</v>
      </c>
      <c r="J2" s="7" t="s">
        <v>36</v>
      </c>
      <c r="M2" s="23" t="s">
        <v>36</v>
      </c>
      <c r="N2" s="19" t="s">
        <v>38</v>
      </c>
      <c r="O2" s="19" t="s">
        <v>39</v>
      </c>
      <c r="P2" s="20" t="s">
        <v>37</v>
      </c>
      <c r="Q2" s="15" t="s">
        <v>180</v>
      </c>
      <c r="R2" t="s">
        <v>181</v>
      </c>
      <c r="S2" t="s">
        <v>182</v>
      </c>
      <c r="T2" t="s">
        <v>190</v>
      </c>
      <c r="U2" t="s">
        <v>189</v>
      </c>
      <c r="X2" t="s">
        <v>40</v>
      </c>
      <c r="Z2" t="s">
        <v>36</v>
      </c>
      <c r="AA2" t="s">
        <v>184</v>
      </c>
      <c r="AB2" t="s">
        <v>38</v>
      </c>
      <c r="AC2" t="s">
        <v>39</v>
      </c>
      <c r="AE2" t="s">
        <v>40</v>
      </c>
      <c r="AG2" t="s">
        <v>36</v>
      </c>
      <c r="AH2" t="s">
        <v>184</v>
      </c>
      <c r="AI2" t="s">
        <v>38</v>
      </c>
      <c r="AJ2" t="s">
        <v>39</v>
      </c>
      <c r="AM2" t="s">
        <v>40</v>
      </c>
      <c r="AO2" t="s">
        <v>36</v>
      </c>
      <c r="AP2" t="s">
        <v>184</v>
      </c>
      <c r="AQ2" t="s">
        <v>38</v>
      </c>
      <c r="AR2" t="s">
        <v>39</v>
      </c>
    </row>
    <row r="3" spans="1:44" x14ac:dyDescent="0.2">
      <c r="A3" t="s">
        <v>1</v>
      </c>
      <c r="B3" s="3">
        <v>4.3E-3</v>
      </c>
      <c r="C3" s="2">
        <v>9.6299999999999997E-2</v>
      </c>
      <c r="D3" s="4">
        <v>9.3705218263851614E-2</v>
      </c>
      <c r="E3" s="4">
        <v>9.8894781736148379E-2</v>
      </c>
      <c r="F3" s="3">
        <v>1.2800000000000001E-2</v>
      </c>
      <c r="G3" s="11">
        <v>0.2</v>
      </c>
      <c r="H3" s="4">
        <v>0.1908361440107828</v>
      </c>
      <c r="I3" s="4">
        <v>0.20916385598921722</v>
      </c>
      <c r="J3" s="2">
        <v>1.2030000000000001</v>
      </c>
      <c r="K3">
        <v>1.2030000000000001</v>
      </c>
      <c r="L3">
        <v>1.2030000000000001</v>
      </c>
      <c r="M3" s="2">
        <v>1.2030000000000001</v>
      </c>
      <c r="N3" s="4">
        <f>M3-'R ARIMA'!$M$2*P3/SQRT('R ARIMA'!$H$1)</f>
        <v>0.71917585631283576</v>
      </c>
      <c r="O3" s="4">
        <f>M3+'R ARIMA'!$M$2*P3/SQRT('R ARIMA'!$H$1)</f>
        <v>1.6868241436871645</v>
      </c>
      <c r="P3" s="21">
        <f>_xlfn.STDEV.P(F3:L3)</f>
        <v>0.52314036645252993</v>
      </c>
      <c r="Q3" s="16">
        <f>MIN(C3,G3,J3)</f>
        <v>9.6299999999999997E-2</v>
      </c>
      <c r="R3">
        <f>ROUND(C3/G3,4)</f>
        <v>0.48149999999999998</v>
      </c>
      <c r="S3">
        <f>ROUND(C3/J3,4)</f>
        <v>0.08</v>
      </c>
      <c r="T3" s="18">
        <f>((G3-C3)/G3)*100</f>
        <v>51.850000000000009</v>
      </c>
      <c r="U3" s="18">
        <f>((J3-C3)/J3)*100</f>
        <v>91.995012468827923</v>
      </c>
      <c r="V3" s="18">
        <f>((C3-G3)/C3)*100</f>
        <v>-107.68431983385256</v>
      </c>
      <c r="X3">
        <f>TINV(0.05,'R BI-GRU'!N1 + 'R ARIMA'!H1 -2)</f>
        <v>2.1009220402410378</v>
      </c>
      <c r="Y3" t="s">
        <v>1</v>
      </c>
      <c r="Z3">
        <f>+C3-J3</f>
        <v>-1.1067</v>
      </c>
      <c r="AA3">
        <f>ROUND(SQRT(B3^2/13 + 0/7),4)</f>
        <v>1.1999999999999999E-3</v>
      </c>
      <c r="AB3">
        <f>ROUND(Z3-$X$3*AA3,4)</f>
        <v>-1.1092</v>
      </c>
      <c r="AC3">
        <f>ROUND(Z3+$X$3*AA3,4)</f>
        <v>-1.1042000000000001</v>
      </c>
      <c r="AE3">
        <f>TINV(0.05,13+10 -2)</f>
        <v>2.07961384472768</v>
      </c>
      <c r="AF3" t="s">
        <v>1</v>
      </c>
      <c r="AG3" s="4">
        <f>C3-G3</f>
        <v>-0.10370000000000001</v>
      </c>
      <c r="AH3">
        <f t="shared" ref="AH3:AH18" si="0">ROUND(SQRT(B3^2/13 + F3^2/10),4)</f>
        <v>4.1999999999999997E-3</v>
      </c>
      <c r="AI3" s="17">
        <f>ROUND(AG3-$AE$3*AH3,4)</f>
        <v>-0.1124</v>
      </c>
      <c r="AJ3" s="17">
        <f>ROUND(AG3+$AE$3*AH3,4)</f>
        <v>-9.5000000000000001E-2</v>
      </c>
      <c r="AK3" t="s">
        <v>186</v>
      </c>
      <c r="AM3">
        <f>TINV(0.05,10 + 'R ARIMA'!H1 -2)</f>
        <v>2.1314495455597742</v>
      </c>
      <c r="AN3" t="s">
        <v>1</v>
      </c>
      <c r="AO3" s="4">
        <f>+G3-J3</f>
        <v>-1.0030000000000001</v>
      </c>
      <c r="AP3" s="4">
        <f>ROUND(SQRT(F3^2/10+ 0/7),4)</f>
        <v>4.0000000000000001E-3</v>
      </c>
      <c r="AQ3">
        <f>ROUND(AO3-$X$3*AP3,4)</f>
        <v>-1.0114000000000001</v>
      </c>
      <c r="AR3">
        <f>ROUND(AO3+$X$3*AP3,4)</f>
        <v>-0.99460000000000004</v>
      </c>
    </row>
    <row r="4" spans="1:44" x14ac:dyDescent="0.2">
      <c r="A4" t="s">
        <v>7</v>
      </c>
      <c r="B4" s="3">
        <v>4.7000000000000002E-3</v>
      </c>
      <c r="C4" s="2">
        <v>9.6500000000000002E-2</v>
      </c>
      <c r="D4" s="4">
        <v>9.3679863652495352E-2</v>
      </c>
      <c r="E4" s="4">
        <v>9.9320136347504653E-2</v>
      </c>
      <c r="F4" s="3">
        <v>1.7899999999999999E-2</v>
      </c>
      <c r="G4" s="11">
        <v>0.20480000000000001</v>
      </c>
      <c r="H4" s="4">
        <v>0.191982207491186</v>
      </c>
      <c r="I4" s="4">
        <v>0.21761779250881402</v>
      </c>
      <c r="J4" s="2">
        <v>2.2509999999999999</v>
      </c>
      <c r="K4">
        <v>2.2509999999999999</v>
      </c>
      <c r="L4">
        <v>2.2509999999999999</v>
      </c>
      <c r="M4" s="2">
        <v>2.2509999999999999</v>
      </c>
      <c r="N4" s="4">
        <f>M4-'R ARIMA'!$M$2*P4/SQRT('R ARIMA'!$H$1)</f>
        <v>1.2914197300745576</v>
      </c>
      <c r="O4" s="4">
        <f>M4+'R ARIMA'!$M$2*P4/SQRT('R ARIMA'!$H$1)</f>
        <v>3.2105802699254422</v>
      </c>
      <c r="P4" s="21">
        <f t="shared" ref="P4:P18" si="1">_xlfn.STDEV.P(F4:L4)</f>
        <v>1.0375570971381667</v>
      </c>
      <c r="Q4" s="16">
        <f t="shared" ref="Q4:Q18" si="2">MIN(C4,G4,J4)</f>
        <v>9.6500000000000002E-2</v>
      </c>
      <c r="R4">
        <f t="shared" ref="R4:R18" si="3">ROUND(C4/G4,4)</f>
        <v>0.47120000000000001</v>
      </c>
      <c r="S4">
        <f t="shared" ref="S4:S18" si="4">ROUND(C4/J4,4)</f>
        <v>4.2900000000000001E-2</v>
      </c>
      <c r="T4" s="18">
        <f t="shared" ref="T4:T18" si="5">((G4-C4)/G4)*100</f>
        <v>52.880859375</v>
      </c>
      <c r="U4" s="18">
        <f t="shared" ref="U4:U18" si="6">((J4-C4)/J4)*100</f>
        <v>95.713016437139061</v>
      </c>
      <c r="V4" s="18">
        <f t="shared" ref="V4:V18" si="7">((C4-G4)/C4)*100</f>
        <v>-112.22797927461141</v>
      </c>
      <c r="Y4" t="s">
        <v>7</v>
      </c>
      <c r="Z4">
        <f t="shared" ref="Z4:Z18" si="8">+C4-J4</f>
        <v>-2.1545000000000001</v>
      </c>
      <c r="AA4">
        <f t="shared" ref="AA4:AA18" si="9">ROUND(SQRT(B4^2/13 + 0/7),4)</f>
        <v>1.2999999999999999E-3</v>
      </c>
      <c r="AB4">
        <f t="shared" ref="AB4:AB18" si="10">ROUND(Z4-$X$3*AA4,4)</f>
        <v>-2.1572</v>
      </c>
      <c r="AC4">
        <f t="shared" ref="AC4:AC18" si="11">ROUND(Z4+$X$3*AA4,4)</f>
        <v>-2.1518000000000002</v>
      </c>
      <c r="AF4" t="s">
        <v>7</v>
      </c>
      <c r="AG4" s="4">
        <f>C4-G4</f>
        <v>-0.10830000000000001</v>
      </c>
      <c r="AH4">
        <f t="shared" si="0"/>
        <v>5.7999999999999996E-3</v>
      </c>
      <c r="AI4" s="17">
        <f t="shared" ref="AI4:AI18" si="12">ROUND(AG4-$AE$3*AH4,4)</f>
        <v>-0.12039999999999999</v>
      </c>
      <c r="AJ4" s="17">
        <f t="shared" ref="AJ4:AJ18" si="13">ROUND(AG4+$AE$3*AH4,4)</f>
        <v>-9.6199999999999994E-2</v>
      </c>
      <c r="AK4" t="s">
        <v>186</v>
      </c>
      <c r="AN4" t="s">
        <v>7</v>
      </c>
      <c r="AO4" s="4">
        <f t="shared" ref="AO4:AO18" si="14">+G4-J4</f>
        <v>-2.0461999999999998</v>
      </c>
      <c r="AP4" s="4">
        <f t="shared" ref="AP4:AP18" si="15">ROUND(SQRT(F4^2/10+ 0/7),4)</f>
        <v>5.7000000000000002E-3</v>
      </c>
      <c r="AQ4">
        <f t="shared" ref="AQ4:AQ18" si="16">ROUND(AO4-$X$3*AP4,4)</f>
        <v>-2.0581999999999998</v>
      </c>
      <c r="AR4">
        <f t="shared" ref="AR4:AR18" si="17">ROUND(AO4+$X$3*AP4,4)</f>
        <v>-2.0341999999999998</v>
      </c>
    </row>
    <row r="5" spans="1:44" x14ac:dyDescent="0.2">
      <c r="A5" t="s">
        <v>8</v>
      </c>
      <c r="B5" s="3">
        <v>4.5999999999999999E-3</v>
      </c>
      <c r="C5" s="2">
        <v>6.3500000000000001E-2</v>
      </c>
      <c r="D5" s="4">
        <v>6.0695683995349525E-2</v>
      </c>
      <c r="E5" s="4">
        <v>6.6304316004650476E-2</v>
      </c>
      <c r="F5" s="3">
        <v>5.4899999999999997E-2</v>
      </c>
      <c r="G5" s="11">
        <v>1.0257000000000001</v>
      </c>
      <c r="H5" s="4">
        <v>0.98643779799745068</v>
      </c>
      <c r="I5" s="4">
        <v>1.0649622020025495</v>
      </c>
      <c r="J5" s="2">
        <v>1.6453</v>
      </c>
      <c r="K5">
        <v>1.6453</v>
      </c>
      <c r="L5">
        <v>1.6453</v>
      </c>
      <c r="M5" s="2">
        <v>1.6453</v>
      </c>
      <c r="N5" s="4">
        <f>M5-'R ARIMA'!$M$2*P5/SQRT('R ARIMA'!$H$1)</f>
        <v>1.1528562039586974</v>
      </c>
      <c r="O5" s="4">
        <f>M5+'R ARIMA'!$M$2*P5/SQRT('R ARIMA'!$H$1)</f>
        <v>2.1377437960413026</v>
      </c>
      <c r="P5" s="21">
        <f t="shared" si="1"/>
        <v>0.53246046374422895</v>
      </c>
      <c r="Q5" s="16">
        <f t="shared" si="2"/>
        <v>6.3500000000000001E-2</v>
      </c>
      <c r="R5">
        <f t="shared" si="3"/>
        <v>6.1899999999999997E-2</v>
      </c>
      <c r="S5">
        <f t="shared" si="4"/>
        <v>3.8600000000000002E-2</v>
      </c>
      <c r="T5" s="18">
        <f t="shared" si="5"/>
        <v>93.809105976406357</v>
      </c>
      <c r="U5" s="18">
        <f t="shared" si="6"/>
        <v>96.140521485443372</v>
      </c>
      <c r="V5" s="18">
        <f t="shared" si="7"/>
        <v>-1515.2755905511813</v>
      </c>
      <c r="Y5" t="s">
        <v>8</v>
      </c>
      <c r="Z5">
        <f t="shared" si="8"/>
        <v>-1.5817999999999999</v>
      </c>
      <c r="AA5">
        <f t="shared" si="9"/>
        <v>1.2999999999999999E-3</v>
      </c>
      <c r="AB5">
        <f t="shared" si="10"/>
        <v>-1.5845</v>
      </c>
      <c r="AC5">
        <f t="shared" si="11"/>
        <v>-1.5790999999999999</v>
      </c>
      <c r="AF5" t="s">
        <v>8</v>
      </c>
      <c r="AG5" s="4">
        <f t="shared" ref="AG5:AG18" si="18">C5-G5</f>
        <v>-0.96220000000000006</v>
      </c>
      <c r="AH5">
        <f t="shared" si="0"/>
        <v>1.7399999999999999E-2</v>
      </c>
      <c r="AI5" s="17">
        <f t="shared" si="12"/>
        <v>-0.99839999999999995</v>
      </c>
      <c r="AJ5" s="17">
        <f t="shared" si="13"/>
        <v>-0.92600000000000005</v>
      </c>
      <c r="AK5" t="s">
        <v>186</v>
      </c>
      <c r="AN5" t="s">
        <v>8</v>
      </c>
      <c r="AO5" s="4">
        <f t="shared" si="14"/>
        <v>-0.61959999999999993</v>
      </c>
      <c r="AP5" s="4">
        <f t="shared" si="15"/>
        <v>1.7399999999999999E-2</v>
      </c>
      <c r="AQ5">
        <f t="shared" si="16"/>
        <v>-0.65620000000000001</v>
      </c>
      <c r="AR5">
        <f t="shared" si="17"/>
        <v>-0.58299999999999996</v>
      </c>
    </row>
    <row r="6" spans="1:44" x14ac:dyDescent="0.2">
      <c r="A6" t="s">
        <v>9</v>
      </c>
      <c r="B6" s="3">
        <v>6.7999999999999996E-3</v>
      </c>
      <c r="C6" s="2">
        <v>6.1499999999999999E-2</v>
      </c>
      <c r="D6" s="4">
        <v>5.7407113472888363E-2</v>
      </c>
      <c r="E6" s="4">
        <v>6.5592886527111635E-2</v>
      </c>
      <c r="F6" s="3">
        <v>7.1199999999999999E-2</v>
      </c>
      <c r="G6" s="11">
        <v>0.99960000000000004</v>
      </c>
      <c r="H6" s="4">
        <v>0.94867975979899632</v>
      </c>
      <c r="I6" s="4">
        <v>1.0505202402010039</v>
      </c>
      <c r="J6" s="2">
        <v>2.3613</v>
      </c>
      <c r="K6">
        <v>2.3613</v>
      </c>
      <c r="L6">
        <v>2.3613</v>
      </c>
      <c r="M6" s="2">
        <v>2.3613</v>
      </c>
      <c r="N6" s="4">
        <f>M6-'R ARIMA'!$M$2*P6/SQRT('R ARIMA'!$H$1)</f>
        <v>1.5791737977399065</v>
      </c>
      <c r="O6" s="4">
        <f>M6+'R ARIMA'!$M$2*P6/SQRT('R ARIMA'!$H$1)</f>
        <v>3.1434262022600934</v>
      </c>
      <c r="P6" s="21">
        <f t="shared" si="1"/>
        <v>0.84568286515075342</v>
      </c>
      <c r="Q6" s="16">
        <f t="shared" si="2"/>
        <v>6.1499999999999999E-2</v>
      </c>
      <c r="R6">
        <f t="shared" si="3"/>
        <v>6.1499999999999999E-2</v>
      </c>
      <c r="S6">
        <f t="shared" si="4"/>
        <v>2.5999999999999999E-2</v>
      </c>
      <c r="T6" s="18">
        <f t="shared" si="5"/>
        <v>93.847539015606245</v>
      </c>
      <c r="U6" s="18">
        <f t="shared" si="6"/>
        <v>97.395502477448858</v>
      </c>
      <c r="V6" s="18">
        <f t="shared" si="7"/>
        <v>-1525.3658536585367</v>
      </c>
      <c r="Y6" t="s">
        <v>9</v>
      </c>
      <c r="Z6">
        <f t="shared" si="8"/>
        <v>-2.2997999999999998</v>
      </c>
      <c r="AA6">
        <f t="shared" si="9"/>
        <v>1.9E-3</v>
      </c>
      <c r="AB6">
        <f t="shared" si="10"/>
        <v>-2.3037999999999998</v>
      </c>
      <c r="AC6">
        <f t="shared" si="11"/>
        <v>-2.2957999999999998</v>
      </c>
      <c r="AF6" t="s">
        <v>9</v>
      </c>
      <c r="AG6" s="4">
        <f t="shared" si="18"/>
        <v>-0.93810000000000004</v>
      </c>
      <c r="AH6">
        <f t="shared" si="0"/>
        <v>2.2599999999999999E-2</v>
      </c>
      <c r="AI6" s="17">
        <f t="shared" si="12"/>
        <v>-0.98509999999999998</v>
      </c>
      <c r="AJ6" s="17">
        <f t="shared" si="13"/>
        <v>-0.8911</v>
      </c>
      <c r="AK6" t="s">
        <v>186</v>
      </c>
      <c r="AN6" t="s">
        <v>9</v>
      </c>
      <c r="AO6" s="4">
        <f t="shared" si="14"/>
        <v>-1.3616999999999999</v>
      </c>
      <c r="AP6" s="4">
        <f t="shared" si="15"/>
        <v>2.2499999999999999E-2</v>
      </c>
      <c r="AQ6">
        <f t="shared" si="16"/>
        <v>-1.409</v>
      </c>
      <c r="AR6">
        <f t="shared" si="17"/>
        <v>-1.3144</v>
      </c>
    </row>
    <row r="7" spans="1:44" x14ac:dyDescent="0.2">
      <c r="A7" t="s">
        <v>10</v>
      </c>
      <c r="B7" s="3">
        <v>1.5387</v>
      </c>
      <c r="C7" s="2">
        <v>669.69069999999999</v>
      </c>
      <c r="D7" s="4">
        <v>668.76085679624316</v>
      </c>
      <c r="E7" s="4">
        <v>670.62054320375682</v>
      </c>
      <c r="F7" s="3">
        <v>999.44219999999996</v>
      </c>
      <c r="G7" s="11">
        <v>1115.8415</v>
      </c>
      <c r="H7" s="4">
        <v>400.88361073675514</v>
      </c>
      <c r="I7" s="4">
        <v>1830.7993892632448</v>
      </c>
      <c r="J7" s="2">
        <v>18437.191699999999</v>
      </c>
      <c r="K7">
        <v>18437.191699999999</v>
      </c>
      <c r="L7">
        <v>18437.191699999999</v>
      </c>
      <c r="M7" s="2">
        <v>18437.191699999999</v>
      </c>
      <c r="N7" s="4">
        <f>M7-'R ARIMA'!$M$2*P7/SQRT('R ARIMA'!$H$1)</f>
        <v>10488.298841566841</v>
      </c>
      <c r="O7" s="4">
        <f>M7+'R ARIMA'!$M$2*P7/SQRT('R ARIMA'!$H$1)</f>
        <v>26386.084558433158</v>
      </c>
      <c r="P7" s="21">
        <f t="shared" si="1"/>
        <v>8594.8309465543971</v>
      </c>
      <c r="Q7" s="16">
        <f t="shared" si="2"/>
        <v>669.69069999999999</v>
      </c>
      <c r="R7">
        <f t="shared" si="3"/>
        <v>0.60019999999999996</v>
      </c>
      <c r="S7">
        <f t="shared" si="4"/>
        <v>3.6299999999999999E-2</v>
      </c>
      <c r="T7" s="18">
        <f t="shared" si="5"/>
        <v>39.983348889604841</v>
      </c>
      <c r="U7" s="18">
        <f t="shared" si="6"/>
        <v>96.367718517565777</v>
      </c>
      <c r="V7" s="18">
        <f t="shared" si="7"/>
        <v>-66.620426414761326</v>
      </c>
      <c r="Y7" t="s">
        <v>10</v>
      </c>
      <c r="Z7">
        <f t="shared" si="8"/>
        <v>-17767.501</v>
      </c>
      <c r="AA7">
        <f t="shared" si="9"/>
        <v>0.42680000000000001</v>
      </c>
      <c r="AB7">
        <f t="shared" si="10"/>
        <v>-17768.397700000001</v>
      </c>
      <c r="AC7">
        <f t="shared" si="11"/>
        <v>-17766.604299999999</v>
      </c>
      <c r="AF7" t="s">
        <v>10</v>
      </c>
      <c r="AG7" s="4">
        <f t="shared" si="18"/>
        <v>-446.1508</v>
      </c>
      <c r="AH7">
        <f t="shared" si="0"/>
        <v>316.05169999999998</v>
      </c>
      <c r="AI7">
        <f t="shared" si="12"/>
        <v>-1103.4163000000001</v>
      </c>
      <c r="AJ7">
        <f t="shared" si="13"/>
        <v>211.1147</v>
      </c>
      <c r="AK7" t="s">
        <v>187</v>
      </c>
      <c r="AN7" t="s">
        <v>10</v>
      </c>
      <c r="AO7" s="4">
        <f t="shared" si="14"/>
        <v>-17321.350200000001</v>
      </c>
      <c r="AP7" s="4">
        <f t="shared" si="15"/>
        <v>316.0514</v>
      </c>
      <c r="AQ7">
        <f t="shared" si="16"/>
        <v>-17985.349600000001</v>
      </c>
      <c r="AR7">
        <f t="shared" si="17"/>
        <v>-16657.3508</v>
      </c>
    </row>
    <row r="8" spans="1:44" x14ac:dyDescent="0.2">
      <c r="A8" t="s">
        <v>11</v>
      </c>
      <c r="B8" s="3">
        <v>0.16220000000000001</v>
      </c>
      <c r="C8" s="2">
        <v>11.665100000000001</v>
      </c>
      <c r="D8" s="4">
        <v>11.567091237478206</v>
      </c>
      <c r="E8" s="4">
        <v>11.763108762521796</v>
      </c>
      <c r="F8" s="3">
        <v>7.7401999999999997</v>
      </c>
      <c r="G8" s="11">
        <v>20.343699999999998</v>
      </c>
      <c r="H8" s="4">
        <v>14.806689755248222</v>
      </c>
      <c r="I8" s="4">
        <v>25.880710244751775</v>
      </c>
      <c r="J8" s="2">
        <v>416.5607</v>
      </c>
      <c r="K8">
        <v>416.5607</v>
      </c>
      <c r="L8">
        <v>416.5607</v>
      </c>
      <c r="M8" s="2">
        <v>416.5607</v>
      </c>
      <c r="N8" s="4">
        <f>M8-'R ARIMA'!$M$2*P8/SQRT('R ARIMA'!$H$1)</f>
        <v>233.71772382655908</v>
      </c>
      <c r="O8" s="4">
        <f>M8+'R ARIMA'!$M$2*P8/SQRT('R ARIMA'!$H$1)</f>
        <v>599.40367617344089</v>
      </c>
      <c r="P8" s="21">
        <f t="shared" si="1"/>
        <v>197.70105069517371</v>
      </c>
      <c r="Q8" s="16">
        <f t="shared" si="2"/>
        <v>11.665100000000001</v>
      </c>
      <c r="R8">
        <f t="shared" si="3"/>
        <v>0.57340000000000002</v>
      </c>
      <c r="S8">
        <f t="shared" si="4"/>
        <v>2.8000000000000001E-2</v>
      </c>
      <c r="T8" s="18">
        <f t="shared" si="5"/>
        <v>42.659889793891956</v>
      </c>
      <c r="U8" s="18">
        <f t="shared" si="6"/>
        <v>97.19966381850233</v>
      </c>
      <c r="V8" s="18">
        <f t="shared" si="7"/>
        <v>-74.397990587307419</v>
      </c>
      <c r="Y8" t="s">
        <v>11</v>
      </c>
      <c r="Z8">
        <f t="shared" si="8"/>
        <v>-404.8956</v>
      </c>
      <c r="AA8">
        <f t="shared" si="9"/>
        <v>4.4999999999999998E-2</v>
      </c>
      <c r="AB8">
        <f t="shared" si="10"/>
        <v>-404.99009999999998</v>
      </c>
      <c r="AC8">
        <f t="shared" si="11"/>
        <v>-404.80110000000002</v>
      </c>
      <c r="AF8" t="s">
        <v>11</v>
      </c>
      <c r="AG8" s="4">
        <f t="shared" si="18"/>
        <v>-8.6785999999999976</v>
      </c>
      <c r="AH8">
        <f t="shared" si="0"/>
        <v>2.4481000000000002</v>
      </c>
      <c r="AI8" s="17">
        <f t="shared" si="12"/>
        <v>-13.7697</v>
      </c>
      <c r="AJ8" s="17">
        <f t="shared" si="13"/>
        <v>-3.5874999999999999</v>
      </c>
      <c r="AK8" t="s">
        <v>186</v>
      </c>
      <c r="AN8" t="s">
        <v>11</v>
      </c>
      <c r="AO8" s="4">
        <f t="shared" si="14"/>
        <v>-396.21699999999998</v>
      </c>
      <c r="AP8" s="4">
        <f t="shared" si="15"/>
        <v>2.4477000000000002</v>
      </c>
      <c r="AQ8">
        <f t="shared" si="16"/>
        <v>-401.35939999999999</v>
      </c>
      <c r="AR8">
        <f t="shared" si="17"/>
        <v>-391.07459999999998</v>
      </c>
    </row>
    <row r="9" spans="1:44" x14ac:dyDescent="0.2">
      <c r="A9" t="s">
        <v>12</v>
      </c>
      <c r="B9" s="3">
        <v>2.0999999999999999E-3</v>
      </c>
      <c r="C9" s="2">
        <v>0.61040000000000005</v>
      </c>
      <c r="D9" s="4">
        <v>0.60914901487528583</v>
      </c>
      <c r="E9" s="4">
        <v>0.61165098512471427</v>
      </c>
      <c r="F9" s="3">
        <v>1.1000000000000001E-3</v>
      </c>
      <c r="G9" s="11">
        <v>0.53220000000000001</v>
      </c>
      <c r="H9" s="4">
        <v>0.53141898225405526</v>
      </c>
      <c r="I9" s="4">
        <v>0.53298101774594475</v>
      </c>
      <c r="J9" s="2">
        <v>6.9279999999999999</v>
      </c>
      <c r="K9">
        <v>6.9279999999999999</v>
      </c>
      <c r="L9">
        <v>6.9279999999999999</v>
      </c>
      <c r="M9" s="2">
        <v>6.9279999999999999</v>
      </c>
      <c r="N9" s="4">
        <f>M9-'R ARIMA'!$M$2*P9/SQRT('R ARIMA'!$H$1)</f>
        <v>3.935679643426039</v>
      </c>
      <c r="O9" s="4">
        <f>M9+'R ARIMA'!$M$2*P9/SQRT('R ARIMA'!$H$1)</f>
        <v>9.9203203565739599</v>
      </c>
      <c r="P9" s="21">
        <f t="shared" si="1"/>
        <v>3.235480470138838</v>
      </c>
      <c r="Q9" s="16">
        <f t="shared" si="2"/>
        <v>0.53220000000000001</v>
      </c>
      <c r="R9">
        <f t="shared" si="3"/>
        <v>1.1469</v>
      </c>
      <c r="S9">
        <f t="shared" si="4"/>
        <v>8.8099999999999998E-2</v>
      </c>
      <c r="T9" s="18">
        <f t="shared" si="5"/>
        <v>-14.693724163848184</v>
      </c>
      <c r="U9" s="18">
        <f t="shared" si="6"/>
        <v>91.189376443418013</v>
      </c>
      <c r="V9" s="18">
        <f t="shared" si="7"/>
        <v>12.811271297509835</v>
      </c>
      <c r="Y9" t="s">
        <v>12</v>
      </c>
      <c r="Z9">
        <f t="shared" si="8"/>
        <v>-6.3175999999999997</v>
      </c>
      <c r="AA9">
        <f t="shared" si="9"/>
        <v>5.9999999999999995E-4</v>
      </c>
      <c r="AB9">
        <f t="shared" si="10"/>
        <v>-6.3189000000000002</v>
      </c>
      <c r="AC9">
        <f t="shared" si="11"/>
        <v>-6.3163</v>
      </c>
      <c r="AF9" t="s">
        <v>12</v>
      </c>
      <c r="AG9" s="4">
        <f t="shared" si="18"/>
        <v>7.8200000000000047E-2</v>
      </c>
      <c r="AH9">
        <f t="shared" si="0"/>
        <v>6.9999999999999999E-4</v>
      </c>
      <c r="AI9" s="2">
        <f t="shared" si="12"/>
        <v>7.6700000000000004E-2</v>
      </c>
      <c r="AJ9" s="2">
        <f t="shared" si="13"/>
        <v>7.9699999999999993E-2</v>
      </c>
      <c r="AK9" t="s">
        <v>188</v>
      </c>
      <c r="AN9" t="s">
        <v>12</v>
      </c>
      <c r="AO9" s="4">
        <f t="shared" si="14"/>
        <v>-6.3957999999999995</v>
      </c>
      <c r="AP9" s="4">
        <f t="shared" si="15"/>
        <v>2.9999999999999997E-4</v>
      </c>
      <c r="AQ9">
        <f t="shared" si="16"/>
        <v>-6.3963999999999999</v>
      </c>
      <c r="AR9">
        <f t="shared" si="17"/>
        <v>-6.3952</v>
      </c>
    </row>
    <row r="10" spans="1:44" x14ac:dyDescent="0.2">
      <c r="A10" t="s">
        <v>13</v>
      </c>
      <c r="B10" s="3">
        <v>2.3E-3</v>
      </c>
      <c r="C10" s="2">
        <v>0.61040000000000005</v>
      </c>
      <c r="D10" s="4">
        <v>0.60899831980030017</v>
      </c>
      <c r="E10" s="4">
        <v>0.61180168019969994</v>
      </c>
      <c r="F10" s="3">
        <v>0.1159</v>
      </c>
      <c r="G10" s="11">
        <v>0.57089999999999996</v>
      </c>
      <c r="H10" s="4">
        <v>0.48797390209097419</v>
      </c>
      <c r="I10" s="4">
        <v>0.65382609790902579</v>
      </c>
      <c r="J10" s="2">
        <v>6.9279999999999999</v>
      </c>
      <c r="K10">
        <v>6.9279999999999999</v>
      </c>
      <c r="L10">
        <v>6.9279999999999999</v>
      </c>
      <c r="M10" s="2">
        <v>6.9279999999999999</v>
      </c>
      <c r="N10" s="4">
        <f>M10-'R ARIMA'!$M$2*P10/SQRT('R ARIMA'!$H$1)</f>
        <v>3.9629369121192539</v>
      </c>
      <c r="O10" s="4">
        <f>M10+'R ARIMA'!$M$2*P10/SQRT('R ARIMA'!$H$1)</f>
        <v>9.893063087880746</v>
      </c>
      <c r="P10" s="21">
        <f t="shared" si="1"/>
        <v>3.2060082378852042</v>
      </c>
      <c r="Q10" s="16">
        <f t="shared" si="2"/>
        <v>0.57089999999999996</v>
      </c>
      <c r="R10">
        <f t="shared" si="3"/>
        <v>1.0691999999999999</v>
      </c>
      <c r="S10">
        <f t="shared" si="4"/>
        <v>8.8099999999999998E-2</v>
      </c>
      <c r="T10" s="18">
        <f t="shared" si="5"/>
        <v>-6.918899982483814</v>
      </c>
      <c r="U10" s="18">
        <f t="shared" si="6"/>
        <v>91.189376443418013</v>
      </c>
      <c r="V10" s="18">
        <f t="shared" si="7"/>
        <v>6.4711664482306821</v>
      </c>
      <c r="Y10" t="s">
        <v>13</v>
      </c>
      <c r="Z10">
        <f t="shared" si="8"/>
        <v>-6.3175999999999997</v>
      </c>
      <c r="AA10">
        <f t="shared" si="9"/>
        <v>5.9999999999999995E-4</v>
      </c>
      <c r="AB10">
        <f t="shared" si="10"/>
        <v>-6.3189000000000002</v>
      </c>
      <c r="AC10">
        <f t="shared" si="11"/>
        <v>-6.3163</v>
      </c>
      <c r="AF10" t="s">
        <v>13</v>
      </c>
      <c r="AG10" s="4">
        <f t="shared" si="18"/>
        <v>3.9500000000000091E-2</v>
      </c>
      <c r="AH10">
        <f t="shared" si="0"/>
        <v>3.6700000000000003E-2</v>
      </c>
      <c r="AI10">
        <f t="shared" si="12"/>
        <v>-3.6799999999999999E-2</v>
      </c>
      <c r="AJ10">
        <f t="shared" si="13"/>
        <v>0.1158</v>
      </c>
      <c r="AK10" t="s">
        <v>187</v>
      </c>
      <c r="AN10" t="s">
        <v>13</v>
      </c>
      <c r="AO10" s="4">
        <f t="shared" si="14"/>
        <v>-6.3571</v>
      </c>
      <c r="AP10" s="4">
        <f t="shared" si="15"/>
        <v>3.6700000000000003E-2</v>
      </c>
      <c r="AQ10">
        <f t="shared" si="16"/>
        <v>-6.4341999999999997</v>
      </c>
      <c r="AR10">
        <f t="shared" si="17"/>
        <v>-6.28</v>
      </c>
    </row>
    <row r="11" spans="1:44" x14ac:dyDescent="0.2">
      <c r="A11" t="s">
        <v>14</v>
      </c>
      <c r="B11" s="3">
        <v>2.3999999999999998E-3</v>
      </c>
      <c r="C11" s="2">
        <v>0.61040000000000005</v>
      </c>
      <c r="D11" s="4">
        <v>0.60896696067194234</v>
      </c>
      <c r="E11" s="4">
        <v>0.61183303932805777</v>
      </c>
      <c r="F11" s="3">
        <v>2.6100000000000002E-2</v>
      </c>
      <c r="G11" s="11">
        <v>0.54079999999999995</v>
      </c>
      <c r="H11" s="4">
        <v>0.52213458497230958</v>
      </c>
      <c r="I11" s="4">
        <v>0.55946541502769032</v>
      </c>
      <c r="J11" s="2">
        <v>6.9279999999999999</v>
      </c>
      <c r="K11">
        <v>6.9279999999999999</v>
      </c>
      <c r="L11">
        <v>6.9279999999999999</v>
      </c>
      <c r="M11" s="2">
        <v>6.9279999999999999</v>
      </c>
      <c r="N11" s="4">
        <f>M11-'R ARIMA'!$M$2*P11/SQRT('R ARIMA'!$H$1)</f>
        <v>3.9417326946010549</v>
      </c>
      <c r="O11" s="4">
        <f>M11+'R ARIMA'!$M$2*P11/SQRT('R ARIMA'!$H$1)</f>
        <v>9.9142673053989441</v>
      </c>
      <c r="P11" s="21">
        <f t="shared" si="1"/>
        <v>3.2289355396074231</v>
      </c>
      <c r="Q11" s="16">
        <f t="shared" si="2"/>
        <v>0.54079999999999995</v>
      </c>
      <c r="R11">
        <f t="shared" si="3"/>
        <v>1.1287</v>
      </c>
      <c r="S11">
        <f t="shared" si="4"/>
        <v>8.8099999999999998E-2</v>
      </c>
      <c r="T11" s="18">
        <f t="shared" si="5"/>
        <v>-12.869822485207122</v>
      </c>
      <c r="U11" s="18">
        <f t="shared" si="6"/>
        <v>91.189376443418013</v>
      </c>
      <c r="V11" s="18">
        <f t="shared" si="7"/>
        <v>11.402359108781143</v>
      </c>
      <c r="Y11" t="s">
        <v>14</v>
      </c>
      <c r="Z11">
        <f t="shared" si="8"/>
        <v>-6.3175999999999997</v>
      </c>
      <c r="AA11">
        <f t="shared" si="9"/>
        <v>6.9999999999999999E-4</v>
      </c>
      <c r="AB11">
        <f t="shared" si="10"/>
        <v>-6.3190999999999997</v>
      </c>
      <c r="AC11">
        <f t="shared" si="11"/>
        <v>-6.3160999999999996</v>
      </c>
      <c r="AF11" t="s">
        <v>14</v>
      </c>
      <c r="AG11" s="4">
        <f t="shared" si="18"/>
        <v>6.9600000000000106E-2</v>
      </c>
      <c r="AH11">
        <f t="shared" si="0"/>
        <v>8.3000000000000001E-3</v>
      </c>
      <c r="AI11" s="2">
        <f t="shared" si="12"/>
        <v>5.2299999999999999E-2</v>
      </c>
      <c r="AJ11" s="2">
        <f t="shared" si="13"/>
        <v>8.6900000000000005E-2</v>
      </c>
      <c r="AK11" t="s">
        <v>188</v>
      </c>
      <c r="AN11" t="s">
        <v>14</v>
      </c>
      <c r="AO11" s="4">
        <f t="shared" si="14"/>
        <v>-6.3872</v>
      </c>
      <c r="AP11" s="4">
        <f t="shared" si="15"/>
        <v>8.3000000000000001E-3</v>
      </c>
      <c r="AQ11">
        <f t="shared" si="16"/>
        <v>-6.4046000000000003</v>
      </c>
      <c r="AR11">
        <f t="shared" si="17"/>
        <v>-6.3697999999999997</v>
      </c>
    </row>
    <row r="12" spans="1:44" x14ac:dyDescent="0.2">
      <c r="A12" t="s">
        <v>15</v>
      </c>
      <c r="B12" s="3">
        <v>2.5999999999999999E-3</v>
      </c>
      <c r="C12" s="2">
        <v>0.61109999999999998</v>
      </c>
      <c r="D12" s="4">
        <v>0.60954353738804379</v>
      </c>
      <c r="E12" s="4">
        <v>0.61265646261195617</v>
      </c>
      <c r="F12" s="3">
        <v>3.5999999999999999E-3</v>
      </c>
      <c r="G12" s="11">
        <v>0.53339999999999999</v>
      </c>
      <c r="H12" s="4">
        <v>0.53081498677553118</v>
      </c>
      <c r="I12" s="4">
        <v>0.53598501322446879</v>
      </c>
      <c r="J12" s="2">
        <v>6.9279999999999999</v>
      </c>
      <c r="K12">
        <v>6.9279999999999999</v>
      </c>
      <c r="L12">
        <v>6.9279999999999999</v>
      </c>
      <c r="M12" s="2">
        <v>6.9279999999999999</v>
      </c>
      <c r="N12" s="4">
        <f>M12-'R ARIMA'!$M$2*P12/SQRT('R ARIMA'!$H$1)</f>
        <v>3.9363974732640776</v>
      </c>
      <c r="O12" s="4">
        <f>M12+'R ARIMA'!$M$2*P12/SQRT('R ARIMA'!$H$1)</f>
        <v>9.9196025267359218</v>
      </c>
      <c r="P12" s="21">
        <f t="shared" si="1"/>
        <v>3.2347043084498814</v>
      </c>
      <c r="Q12" s="16">
        <f t="shared" si="2"/>
        <v>0.53339999999999999</v>
      </c>
      <c r="R12">
        <f t="shared" si="3"/>
        <v>1.1456999999999999</v>
      </c>
      <c r="S12">
        <f t="shared" si="4"/>
        <v>8.8200000000000001E-2</v>
      </c>
      <c r="T12" s="18">
        <f t="shared" si="5"/>
        <v>-14.566929133858267</v>
      </c>
      <c r="U12" s="18">
        <f t="shared" si="6"/>
        <v>91.179272517321024</v>
      </c>
      <c r="V12" s="18">
        <f t="shared" si="7"/>
        <v>12.714776632302405</v>
      </c>
      <c r="Y12" t="s">
        <v>15</v>
      </c>
      <c r="Z12">
        <f t="shared" si="8"/>
        <v>-6.3169000000000004</v>
      </c>
      <c r="AA12">
        <f t="shared" si="9"/>
        <v>6.9999999999999999E-4</v>
      </c>
      <c r="AB12">
        <f t="shared" si="10"/>
        <v>-6.3183999999999996</v>
      </c>
      <c r="AC12">
        <f t="shared" si="11"/>
        <v>-6.3154000000000003</v>
      </c>
      <c r="AF12" t="s">
        <v>15</v>
      </c>
      <c r="AG12" s="4">
        <f t="shared" si="18"/>
        <v>7.7699999999999991E-2</v>
      </c>
      <c r="AH12">
        <f t="shared" si="0"/>
        <v>1.2999999999999999E-3</v>
      </c>
      <c r="AI12" s="2">
        <f t="shared" si="12"/>
        <v>7.4999999999999997E-2</v>
      </c>
      <c r="AJ12" s="2">
        <f t="shared" si="13"/>
        <v>8.0399999999999999E-2</v>
      </c>
      <c r="AK12" t="s">
        <v>188</v>
      </c>
      <c r="AN12" t="s">
        <v>15</v>
      </c>
      <c r="AO12" s="4">
        <f t="shared" si="14"/>
        <v>-6.3945999999999996</v>
      </c>
      <c r="AP12" s="4">
        <f t="shared" si="15"/>
        <v>1.1000000000000001E-3</v>
      </c>
      <c r="AQ12">
        <f t="shared" si="16"/>
        <v>-6.3968999999999996</v>
      </c>
      <c r="AR12">
        <f t="shared" si="17"/>
        <v>-6.3922999999999996</v>
      </c>
    </row>
    <row r="13" spans="1:44" x14ac:dyDescent="0.2">
      <c r="A13" t="s">
        <v>16</v>
      </c>
      <c r="B13" s="3">
        <v>5.1000000000000004E-3</v>
      </c>
      <c r="C13" s="2">
        <v>1.6600999999999999</v>
      </c>
      <c r="D13" s="4">
        <v>1.6569878870146917</v>
      </c>
      <c r="E13" s="4">
        <v>1.6632121129853081</v>
      </c>
      <c r="F13" s="3">
        <v>2.0999999999999999E-3</v>
      </c>
      <c r="G13" s="11">
        <v>1.6285000000000001</v>
      </c>
      <c r="H13" s="4">
        <v>1.626999386489782</v>
      </c>
      <c r="I13" s="4">
        <v>1.6300006135102181</v>
      </c>
      <c r="J13" s="2">
        <v>8.3457000000000008</v>
      </c>
      <c r="K13">
        <v>8.3457000000000008</v>
      </c>
      <c r="L13">
        <v>8.3457000000000008</v>
      </c>
      <c r="M13" s="2">
        <v>8.3457000000000008</v>
      </c>
      <c r="N13" s="4">
        <f>M13-'R ARIMA'!$M$2*P13/SQRT('R ARIMA'!$H$1)</f>
        <v>5.0483138705754165</v>
      </c>
      <c r="O13" s="4">
        <f>M13+'R ARIMA'!$M$2*P13/SQRT('R ARIMA'!$H$1)</f>
        <v>11.643086129424585</v>
      </c>
      <c r="P13" s="21">
        <f t="shared" si="1"/>
        <v>3.5653363119431898</v>
      </c>
      <c r="Q13" s="16">
        <f t="shared" si="2"/>
        <v>1.6285000000000001</v>
      </c>
      <c r="R13">
        <f t="shared" si="3"/>
        <v>1.0194000000000001</v>
      </c>
      <c r="S13">
        <f t="shared" si="4"/>
        <v>0.19889999999999999</v>
      </c>
      <c r="T13" s="18">
        <f t="shared" si="5"/>
        <v>-1.9404359840343783</v>
      </c>
      <c r="U13" s="18">
        <f t="shared" si="6"/>
        <v>80.108319254226728</v>
      </c>
      <c r="V13" s="18">
        <f t="shared" si="7"/>
        <v>1.9034997891693182</v>
      </c>
      <c r="Y13" t="s">
        <v>16</v>
      </c>
      <c r="Z13">
        <f t="shared" si="8"/>
        <v>-6.6856000000000009</v>
      </c>
      <c r="AA13">
        <f t="shared" si="9"/>
        <v>1.4E-3</v>
      </c>
      <c r="AB13">
        <f t="shared" si="10"/>
        <v>-6.6885000000000003</v>
      </c>
      <c r="AC13">
        <f t="shared" si="11"/>
        <v>-6.6826999999999996</v>
      </c>
      <c r="AF13" t="s">
        <v>16</v>
      </c>
      <c r="AG13" s="4">
        <f t="shared" si="18"/>
        <v>3.159999999999985E-2</v>
      </c>
      <c r="AH13">
        <f t="shared" si="0"/>
        <v>1.6000000000000001E-3</v>
      </c>
      <c r="AI13" s="2">
        <f t="shared" si="12"/>
        <v>2.8299999999999999E-2</v>
      </c>
      <c r="AJ13" s="2">
        <f t="shared" si="13"/>
        <v>3.49E-2</v>
      </c>
      <c r="AK13" t="s">
        <v>188</v>
      </c>
      <c r="AN13" t="s">
        <v>16</v>
      </c>
      <c r="AO13" s="4">
        <f t="shared" si="14"/>
        <v>-6.7172000000000009</v>
      </c>
      <c r="AP13" s="4">
        <f t="shared" si="15"/>
        <v>6.9999999999999999E-4</v>
      </c>
      <c r="AQ13">
        <f t="shared" si="16"/>
        <v>-6.7187000000000001</v>
      </c>
      <c r="AR13">
        <f t="shared" si="17"/>
        <v>-6.7157</v>
      </c>
    </row>
    <row r="14" spans="1:44" x14ac:dyDescent="0.2">
      <c r="A14" t="s">
        <v>17</v>
      </c>
      <c r="B14" s="3">
        <v>4.7000000000000002E-3</v>
      </c>
      <c r="C14" s="2">
        <v>1.6588000000000001</v>
      </c>
      <c r="D14" s="4">
        <v>1.6559702184192617</v>
      </c>
      <c r="E14" s="4">
        <v>1.6616297815807384</v>
      </c>
      <c r="F14" s="3">
        <v>4.8999999999999998E-3</v>
      </c>
      <c r="G14" s="11">
        <v>1.6304000000000001</v>
      </c>
      <c r="H14" s="4">
        <v>1.6268839571315057</v>
      </c>
      <c r="I14" s="4">
        <v>1.6339160428684945</v>
      </c>
      <c r="J14" s="2">
        <v>8.3457000000000008</v>
      </c>
      <c r="K14">
        <v>8.3457000000000008</v>
      </c>
      <c r="L14">
        <v>8.3457000000000008</v>
      </c>
      <c r="M14" s="2">
        <v>8.3457000000000008</v>
      </c>
      <c r="N14" s="4">
        <f>M14-'R ARIMA'!$M$2*P14/SQRT('R ARIMA'!$H$1)</f>
        <v>5.0493158422069797</v>
      </c>
      <c r="O14" s="4">
        <f>M14+'R ARIMA'!$M$2*P14/SQRT('R ARIMA'!$H$1)</f>
        <v>11.642084157793022</v>
      </c>
      <c r="P14" s="21">
        <f t="shared" si="1"/>
        <v>3.564252918703414</v>
      </c>
      <c r="Q14" s="16">
        <f t="shared" si="2"/>
        <v>1.6304000000000001</v>
      </c>
      <c r="R14">
        <f t="shared" si="3"/>
        <v>1.0174000000000001</v>
      </c>
      <c r="S14">
        <f t="shared" si="4"/>
        <v>0.1988</v>
      </c>
      <c r="T14" s="18">
        <f t="shared" si="5"/>
        <v>-1.7419038272816476</v>
      </c>
      <c r="U14" s="18">
        <f t="shared" si="6"/>
        <v>80.123896138131016</v>
      </c>
      <c r="V14" s="18">
        <f t="shared" si="7"/>
        <v>1.7120810224258487</v>
      </c>
      <c r="Y14" t="s">
        <v>17</v>
      </c>
      <c r="Z14">
        <f t="shared" si="8"/>
        <v>-6.6869000000000005</v>
      </c>
      <c r="AA14">
        <f t="shared" si="9"/>
        <v>1.2999999999999999E-3</v>
      </c>
      <c r="AB14">
        <f t="shared" si="10"/>
        <v>-6.6896000000000004</v>
      </c>
      <c r="AC14">
        <f t="shared" si="11"/>
        <v>-6.6841999999999997</v>
      </c>
      <c r="AF14" t="s">
        <v>17</v>
      </c>
      <c r="AG14" s="4">
        <f t="shared" si="18"/>
        <v>2.8399999999999981E-2</v>
      </c>
      <c r="AH14">
        <f t="shared" si="0"/>
        <v>2E-3</v>
      </c>
      <c r="AI14" s="2">
        <f t="shared" si="12"/>
        <v>2.4199999999999999E-2</v>
      </c>
      <c r="AJ14" s="2">
        <f t="shared" si="13"/>
        <v>3.2599999999999997E-2</v>
      </c>
      <c r="AK14" t="s">
        <v>188</v>
      </c>
      <c r="AN14" t="s">
        <v>17</v>
      </c>
      <c r="AO14" s="4">
        <f t="shared" si="14"/>
        <v>-6.7153000000000009</v>
      </c>
      <c r="AP14" s="4">
        <f t="shared" si="15"/>
        <v>1.5E-3</v>
      </c>
      <c r="AQ14">
        <f t="shared" si="16"/>
        <v>-6.7184999999999997</v>
      </c>
      <c r="AR14">
        <f t="shared" si="17"/>
        <v>-6.7121000000000004</v>
      </c>
    </row>
    <row r="15" spans="1:44" x14ac:dyDescent="0.2">
      <c r="A15" t="s">
        <v>18</v>
      </c>
      <c r="B15" s="3">
        <v>9.4000000000000004E-3</v>
      </c>
      <c r="C15" s="2">
        <v>2.4171</v>
      </c>
      <c r="D15" s="4">
        <v>2.4113916252303276</v>
      </c>
      <c r="E15" s="4">
        <v>2.4228083747696725</v>
      </c>
      <c r="F15" s="3">
        <v>2.7799999999999998E-2</v>
      </c>
      <c r="G15" s="11">
        <v>3.1217999999999999</v>
      </c>
      <c r="H15" s="4">
        <v>3.1019275074687571</v>
      </c>
      <c r="I15" s="4">
        <v>3.1416724925312427</v>
      </c>
      <c r="J15" s="2">
        <v>34.480699999999999</v>
      </c>
      <c r="K15">
        <v>34.480699999999999</v>
      </c>
      <c r="L15">
        <v>34.480699999999999</v>
      </c>
      <c r="M15" s="2">
        <v>34.480699999999999</v>
      </c>
      <c r="N15" s="4">
        <f>M15-'R ARIMA'!$M$2*P15/SQRT('R ARIMA'!$H$1)</f>
        <v>19.744544832432858</v>
      </c>
      <c r="O15" s="4">
        <f>M15+'R ARIMA'!$M$2*P15/SQRT('R ARIMA'!$H$1)</f>
        <v>49.21685516756714</v>
      </c>
      <c r="P15" s="21">
        <f t="shared" si="1"/>
        <v>15.933635629905703</v>
      </c>
      <c r="Q15" s="16">
        <f t="shared" si="2"/>
        <v>2.4171</v>
      </c>
      <c r="R15">
        <f t="shared" si="3"/>
        <v>0.77429999999999999</v>
      </c>
      <c r="S15">
        <f t="shared" si="4"/>
        <v>7.0099999999999996E-2</v>
      </c>
      <c r="T15" s="18">
        <f t="shared" si="5"/>
        <v>22.573515279646355</v>
      </c>
      <c r="U15" s="18">
        <f t="shared" si="6"/>
        <v>92.989991502492714</v>
      </c>
      <c r="V15" s="18">
        <f t="shared" si="7"/>
        <v>-29.154772247734883</v>
      </c>
      <c r="Y15" t="s">
        <v>18</v>
      </c>
      <c r="Z15">
        <f t="shared" si="8"/>
        <v>-32.063600000000001</v>
      </c>
      <c r="AA15">
        <f t="shared" si="9"/>
        <v>2.5999999999999999E-3</v>
      </c>
      <c r="AB15">
        <f t="shared" si="10"/>
        <v>-32.069099999999999</v>
      </c>
      <c r="AC15">
        <f t="shared" si="11"/>
        <v>-32.058100000000003</v>
      </c>
      <c r="AF15" t="s">
        <v>18</v>
      </c>
      <c r="AG15" s="4">
        <f t="shared" si="18"/>
        <v>-0.70469999999999988</v>
      </c>
      <c r="AH15">
        <f t="shared" si="0"/>
        <v>9.1999999999999998E-3</v>
      </c>
      <c r="AI15" s="17">
        <f t="shared" si="12"/>
        <v>-0.7238</v>
      </c>
      <c r="AJ15" s="17">
        <f t="shared" si="13"/>
        <v>-0.68559999999999999</v>
      </c>
      <c r="AK15" t="s">
        <v>186</v>
      </c>
      <c r="AN15" t="s">
        <v>18</v>
      </c>
      <c r="AO15" s="4">
        <f t="shared" si="14"/>
        <v>-31.358899999999998</v>
      </c>
      <c r="AP15" s="4">
        <f t="shared" si="15"/>
        <v>8.8000000000000005E-3</v>
      </c>
      <c r="AQ15">
        <f t="shared" si="16"/>
        <v>-31.377400000000002</v>
      </c>
      <c r="AR15">
        <f t="shared" si="17"/>
        <v>-31.340399999999999</v>
      </c>
    </row>
    <row r="16" spans="1:44" x14ac:dyDescent="0.2">
      <c r="A16" t="s">
        <v>19</v>
      </c>
      <c r="B16" s="3">
        <v>8.1799999999999998E-2</v>
      </c>
      <c r="C16" s="2">
        <v>1.1967000000000001</v>
      </c>
      <c r="D16" s="4">
        <v>1.147294957848598</v>
      </c>
      <c r="E16" s="4">
        <v>1.2461050421514022</v>
      </c>
      <c r="F16" s="3">
        <v>6.4699999999999994E-2</v>
      </c>
      <c r="G16" s="11">
        <v>2.3763000000000001</v>
      </c>
      <c r="H16" s="4">
        <v>2.3300168565277946</v>
      </c>
      <c r="I16" s="4">
        <v>2.4225831434722056</v>
      </c>
      <c r="J16" s="2">
        <v>27.9617</v>
      </c>
      <c r="K16">
        <v>27.9617</v>
      </c>
      <c r="L16">
        <v>27.9617</v>
      </c>
      <c r="M16" s="2">
        <v>27.9617</v>
      </c>
      <c r="N16" s="4">
        <f>M16-'R ARIMA'!$M$2*P16/SQRT('R ARIMA'!$H$1)</f>
        <v>15.966830147381399</v>
      </c>
      <c r="O16" s="4">
        <f>M16+'R ARIMA'!$M$2*P16/SQRT('R ARIMA'!$H$1)</f>
        <v>39.9565698526186</v>
      </c>
      <c r="P16" s="21">
        <f t="shared" si="1"/>
        <v>12.969589657986663</v>
      </c>
      <c r="Q16" s="16">
        <f t="shared" si="2"/>
        <v>1.1967000000000001</v>
      </c>
      <c r="R16">
        <f t="shared" si="3"/>
        <v>0.50360000000000005</v>
      </c>
      <c r="S16">
        <f t="shared" si="4"/>
        <v>4.2799999999999998E-2</v>
      </c>
      <c r="T16" s="18">
        <f t="shared" si="5"/>
        <v>49.640196944830194</v>
      </c>
      <c r="U16" s="18">
        <f t="shared" si="6"/>
        <v>95.720217297231571</v>
      </c>
      <c r="V16" s="18">
        <f t="shared" si="7"/>
        <v>-98.571070443720217</v>
      </c>
      <c r="Y16" t="s">
        <v>19</v>
      </c>
      <c r="Z16">
        <f t="shared" si="8"/>
        <v>-26.765000000000001</v>
      </c>
      <c r="AA16">
        <f t="shared" si="9"/>
        <v>2.2700000000000001E-2</v>
      </c>
      <c r="AB16">
        <f t="shared" si="10"/>
        <v>-26.8127</v>
      </c>
      <c r="AC16">
        <f t="shared" si="11"/>
        <v>-26.717300000000002</v>
      </c>
      <c r="AF16" t="s">
        <v>19</v>
      </c>
      <c r="AG16" s="4">
        <f t="shared" si="18"/>
        <v>-1.1796</v>
      </c>
      <c r="AH16">
        <f t="shared" si="0"/>
        <v>3.0599999999999999E-2</v>
      </c>
      <c r="AI16" s="17">
        <f t="shared" si="12"/>
        <v>-1.2432000000000001</v>
      </c>
      <c r="AJ16" s="17">
        <f t="shared" si="13"/>
        <v>-1.1160000000000001</v>
      </c>
      <c r="AK16" t="s">
        <v>186</v>
      </c>
      <c r="AN16" t="s">
        <v>19</v>
      </c>
      <c r="AO16" s="4">
        <f t="shared" si="14"/>
        <v>-25.5854</v>
      </c>
      <c r="AP16" s="4">
        <f t="shared" si="15"/>
        <v>2.0500000000000001E-2</v>
      </c>
      <c r="AQ16">
        <f t="shared" si="16"/>
        <v>-25.628499999999999</v>
      </c>
      <c r="AR16">
        <f t="shared" si="17"/>
        <v>-25.542300000000001</v>
      </c>
    </row>
    <row r="17" spans="1:44" x14ac:dyDescent="0.2">
      <c r="A17" t="s">
        <v>20</v>
      </c>
      <c r="B17" s="3">
        <v>2.7000000000000001E-3</v>
      </c>
      <c r="C17" s="2">
        <v>3.8399999999999997E-2</v>
      </c>
      <c r="D17" s="4">
        <v>3.6751469908529073E-2</v>
      </c>
      <c r="E17" s="4">
        <v>4.004853009147092E-2</v>
      </c>
      <c r="F17" s="3">
        <v>5.2200000000000003E-2</v>
      </c>
      <c r="G17" s="11">
        <v>0.61660000000000004</v>
      </c>
      <c r="H17" s="4">
        <v>0.57925649962315973</v>
      </c>
      <c r="I17" s="4">
        <v>0.65394350037684035</v>
      </c>
      <c r="J17" s="2">
        <v>1.542</v>
      </c>
      <c r="K17">
        <v>1.542</v>
      </c>
      <c r="L17">
        <v>1.542</v>
      </c>
      <c r="M17" s="2">
        <v>1.542</v>
      </c>
      <c r="N17" s="4">
        <f>M17-'R ARIMA'!$M$2*P17/SQRT('R ARIMA'!$H$1)</f>
        <v>1.0245152069802179</v>
      </c>
      <c r="O17" s="4">
        <f>M17+'R ARIMA'!$M$2*P17/SQRT('R ARIMA'!$H$1)</f>
        <v>2.0594847930197822</v>
      </c>
      <c r="P17" s="21">
        <f t="shared" si="1"/>
        <v>0.55953632696144118</v>
      </c>
      <c r="Q17" s="16">
        <f t="shared" si="2"/>
        <v>3.8399999999999997E-2</v>
      </c>
      <c r="R17">
        <f t="shared" si="3"/>
        <v>6.2300000000000001E-2</v>
      </c>
      <c r="S17">
        <f t="shared" si="4"/>
        <v>2.4899999999999999E-2</v>
      </c>
      <c r="T17" s="18">
        <f t="shared" si="5"/>
        <v>93.772299708076559</v>
      </c>
      <c r="U17" s="18">
        <f t="shared" si="6"/>
        <v>97.509727626459139</v>
      </c>
      <c r="V17" s="18">
        <f t="shared" si="7"/>
        <v>-1505.729166666667</v>
      </c>
      <c r="Y17" t="s">
        <v>20</v>
      </c>
      <c r="Z17">
        <f t="shared" si="8"/>
        <v>-1.5036</v>
      </c>
      <c r="AA17">
        <f t="shared" si="9"/>
        <v>6.9999999999999999E-4</v>
      </c>
      <c r="AB17">
        <f t="shared" si="10"/>
        <v>-1.5051000000000001</v>
      </c>
      <c r="AC17">
        <f t="shared" si="11"/>
        <v>-1.5021</v>
      </c>
      <c r="AF17" t="s">
        <v>20</v>
      </c>
      <c r="AG17" s="4">
        <f t="shared" si="18"/>
        <v>-0.57820000000000005</v>
      </c>
      <c r="AH17">
        <f t="shared" si="0"/>
        <v>1.6500000000000001E-2</v>
      </c>
      <c r="AI17" s="17">
        <f t="shared" si="12"/>
        <v>-0.61250000000000004</v>
      </c>
      <c r="AJ17" s="17">
        <f t="shared" si="13"/>
        <v>-0.54390000000000005</v>
      </c>
      <c r="AK17" t="s">
        <v>186</v>
      </c>
      <c r="AN17" t="s">
        <v>20</v>
      </c>
      <c r="AO17" s="4">
        <f t="shared" si="14"/>
        <v>-0.9254</v>
      </c>
      <c r="AP17" s="4">
        <f t="shared" si="15"/>
        <v>1.6500000000000001E-2</v>
      </c>
      <c r="AQ17">
        <f t="shared" si="16"/>
        <v>-0.96009999999999995</v>
      </c>
      <c r="AR17">
        <f t="shared" si="17"/>
        <v>-0.89070000000000005</v>
      </c>
    </row>
    <row r="18" spans="1:44" ht="17" thickBot="1" x14ac:dyDescent="0.25">
      <c r="A18" t="s">
        <v>21</v>
      </c>
      <c r="B18" s="3">
        <v>1E-3</v>
      </c>
      <c r="C18" s="2">
        <v>1.3899999999999999E-2</v>
      </c>
      <c r="D18" s="4">
        <v>1.3319115490047564E-2</v>
      </c>
      <c r="E18" s="4">
        <v>1.4480884509952434E-2</v>
      </c>
      <c r="F18" s="3">
        <v>3.4799999999999998E-2</v>
      </c>
      <c r="G18" s="11">
        <v>0.13089999999999999</v>
      </c>
      <c r="H18" s="4">
        <v>0.10603614396930727</v>
      </c>
      <c r="I18" s="4">
        <v>0.1557638560306927</v>
      </c>
      <c r="J18" s="2">
        <v>7.1900000000000006E-2</v>
      </c>
      <c r="K18">
        <v>7.1900000000000006E-2</v>
      </c>
      <c r="L18">
        <v>7.1900000000000006E-2</v>
      </c>
      <c r="M18" s="2">
        <v>7.1900000000000006E-2</v>
      </c>
      <c r="N18" s="4">
        <f>M18-'R ARIMA'!$M$2*P18/SQRT('R ARIMA'!$H$1)</f>
        <v>3.6492897100839999E-2</v>
      </c>
      <c r="O18" s="4">
        <f>M18+'R ARIMA'!$M$2*P18/SQRT('R ARIMA'!$H$1)</f>
        <v>0.10730710289916001</v>
      </c>
      <c r="P18" s="22">
        <f t="shared" si="1"/>
        <v>3.8284333321045895E-2</v>
      </c>
      <c r="Q18" s="16">
        <f t="shared" si="2"/>
        <v>1.3899999999999999E-2</v>
      </c>
      <c r="R18">
        <f t="shared" si="3"/>
        <v>0.1062</v>
      </c>
      <c r="S18">
        <f t="shared" si="4"/>
        <v>0.1933</v>
      </c>
      <c r="T18" s="18">
        <f t="shared" si="5"/>
        <v>89.381207028265848</v>
      </c>
      <c r="U18" s="18">
        <f t="shared" si="6"/>
        <v>80.667593880389433</v>
      </c>
      <c r="V18" s="18">
        <f t="shared" si="7"/>
        <v>-841.72661870503589</v>
      </c>
      <c r="Y18" t="s">
        <v>21</v>
      </c>
      <c r="Z18">
        <f t="shared" si="8"/>
        <v>-5.800000000000001E-2</v>
      </c>
      <c r="AA18">
        <f t="shared" si="9"/>
        <v>2.9999999999999997E-4</v>
      </c>
      <c r="AB18">
        <f t="shared" si="10"/>
        <v>-5.8599999999999999E-2</v>
      </c>
      <c r="AC18">
        <f t="shared" si="11"/>
        <v>-5.74E-2</v>
      </c>
      <c r="AF18" t="s">
        <v>21</v>
      </c>
      <c r="AG18" s="4">
        <f t="shared" si="18"/>
        <v>-0.11699999999999999</v>
      </c>
      <c r="AH18">
        <f t="shared" si="0"/>
        <v>1.0999999999999999E-2</v>
      </c>
      <c r="AI18" s="17">
        <f t="shared" si="12"/>
        <v>-0.1399</v>
      </c>
      <c r="AJ18" s="17">
        <f t="shared" si="13"/>
        <v>-9.4100000000000003E-2</v>
      </c>
      <c r="AK18" t="s">
        <v>186</v>
      </c>
      <c r="AN18" t="s">
        <v>21</v>
      </c>
      <c r="AO18" s="4">
        <f t="shared" si="14"/>
        <v>5.8999999999999983E-2</v>
      </c>
      <c r="AP18" s="4">
        <f t="shared" si="15"/>
        <v>1.0999999999999999E-2</v>
      </c>
      <c r="AQ18">
        <f t="shared" si="16"/>
        <v>3.5900000000000001E-2</v>
      </c>
      <c r="AR18">
        <f t="shared" si="17"/>
        <v>8.2100000000000006E-2</v>
      </c>
    </row>
    <row r="20" spans="1:44" x14ac:dyDescent="0.2">
      <c r="C20">
        <f>(C3*100-G3*100)/C3*100</f>
        <v>-10768.431983385255</v>
      </c>
    </row>
  </sheetData>
  <mergeCells count="2">
    <mergeCell ref="F1:I1"/>
    <mergeCell ref="B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D8B-0067-C345-AE31-FBAAE853536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BI-GRU</vt:lpstr>
      <vt:lpstr>R BI-GRU</vt:lpstr>
      <vt:lpstr>LSTM</vt:lpstr>
      <vt:lpstr>R LSTM</vt:lpstr>
      <vt:lpstr>ARIMA</vt:lpstr>
      <vt:lpstr>R ARIMA</vt:lpstr>
      <vt:lpstr>INTERVALOS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Teresa Guerron Sandoval</dc:creator>
  <cp:lastModifiedBy>Ximena Teresa Guerron Sandoval</cp:lastModifiedBy>
  <dcterms:created xsi:type="dcterms:W3CDTF">2024-09-17T16:39:28Z</dcterms:created>
  <dcterms:modified xsi:type="dcterms:W3CDTF">2024-11-15T17:32:20Z</dcterms:modified>
</cp:coreProperties>
</file>