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drawings/drawing5.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029"/>
  <workbookPr/>
  <mc:AlternateContent xmlns:mc="http://schemas.openxmlformats.org/markup-compatibility/2006">
    <mc:Choice Requires="x15">
      <x15ac:absPath xmlns:x15ac="http://schemas.microsoft.com/office/spreadsheetml/2010/11/ac" url="https://d.docs.live.net/e34764e6b10fa3a5/Desktop/Rechnernetze-I_ITECH/Challenge IV/"/>
    </mc:Choice>
  </mc:AlternateContent>
  <xr:revisionPtr revIDLastSave="151" documentId="8_{3444824E-FCE5-42C8-A740-6949C63957CA}" xr6:coauthVersionLast="47" xr6:coauthVersionMax="47" xr10:uidLastSave="{C59B2822-57C8-420A-B9D0-0F4B01675945}"/>
  <bookViews>
    <workbookView xWindow="-108" yWindow="-108" windowWidth="23256" windowHeight="12456" tabRatio="672" activeTab="5" xr2:uid="{00000000-000D-0000-FFFF-FFFF00000000}"/>
  </bookViews>
  <sheets>
    <sheet name="Vorwärtskalkulation" sheetId="1" r:id="rId1"/>
    <sheet name="Rückwärtskalkulation" sheetId="3" r:id="rId2"/>
    <sheet name="Differenzkalkulation" sheetId="4" r:id="rId3"/>
    <sheet name="Anwendungshilfe" sheetId="5" r:id="rId4"/>
    <sheet name="Gesamt" sheetId="6" r:id="rId5"/>
    <sheet name="Präsentation" sheetId="7" r:id="rId6"/>
  </sheets>
  <definedNames>
    <definedName name="Drittens">Anwendungshilfe!$B$35</definedName>
    <definedName name="_xlnm.Print_Area" localSheetId="2">Differenzkalkulation!$B$2:$G$28</definedName>
    <definedName name="_xlnm.Print_Area" localSheetId="1">Rückwärtskalkulation!$B$2:$G$28</definedName>
    <definedName name="_xlnm.Print_Area" localSheetId="0">Vorwärtskalkulation!$B$2:$G$28</definedName>
    <definedName name="_xlnm.Print_Titles" localSheetId="3">Anwendungshilfe!$2:$4</definedName>
    <definedName name="Erstens">Anwendungshilfe!$B$13</definedName>
    <definedName name="Viertens">Anwendungshilfe!$B$68</definedName>
    <definedName name="Zweitens">Anwendungshilfe!$B$22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6" i="7" l="1"/>
  <c r="D2" i="7"/>
  <c r="D3" i="7"/>
  <c r="D4" i="7"/>
  <c r="D5" i="7"/>
  <c r="D6" i="7"/>
  <c r="D7" i="7"/>
  <c r="D8" i="7"/>
  <c r="D9" i="7"/>
  <c r="D10" i="7"/>
  <c r="D11" i="7"/>
  <c r="D13" i="7"/>
  <c r="D14" i="7"/>
  <c r="D16" i="7"/>
  <c r="D17" i="7"/>
  <c r="D18" i="7"/>
  <c r="D19" i="7"/>
  <c r="D20" i="7"/>
  <c r="D21" i="7"/>
  <c r="D22" i="7"/>
  <c r="D23" i="7"/>
  <c r="D25" i="7"/>
  <c r="F29" i="6"/>
  <c r="E29" i="6"/>
  <c r="D29" i="6"/>
  <c r="B31" i="6"/>
  <c r="B34" i="6"/>
  <c r="B32" i="6"/>
  <c r="D12" i="7" l="1"/>
  <c r="D15" i="7" s="1"/>
  <c r="D24" i="7" s="1"/>
  <c r="E23" i="6"/>
  <c r="F23" i="6"/>
  <c r="F25" i="6"/>
  <c r="E25" i="6"/>
  <c r="F7" i="6"/>
  <c r="E7" i="6"/>
  <c r="E17" i="6"/>
  <c r="E18" i="6"/>
  <c r="E19" i="6"/>
  <c r="E20" i="6"/>
  <c r="E21" i="6"/>
  <c r="E22" i="6"/>
  <c r="E16" i="6"/>
  <c r="E14" i="6"/>
  <c r="E13" i="6"/>
  <c r="E3" i="6"/>
  <c r="E4" i="6"/>
  <c r="E5" i="6"/>
  <c r="E6" i="6"/>
  <c r="E8" i="6"/>
  <c r="E9" i="6"/>
  <c r="E10" i="6"/>
  <c r="E11" i="6"/>
  <c r="E2" i="6"/>
  <c r="F22" i="6"/>
  <c r="F14" i="6"/>
  <c r="F16" i="6"/>
  <c r="F13" i="6"/>
  <c r="F4" i="6"/>
  <c r="F10" i="6"/>
  <c r="F11" i="6"/>
  <c r="F17" i="6"/>
  <c r="F18" i="6"/>
  <c r="F19" i="6"/>
  <c r="F20" i="6"/>
  <c r="F21" i="6"/>
  <c r="F3" i="6"/>
  <c r="F5" i="6"/>
  <c r="F6" i="6"/>
  <c r="F8" i="6"/>
  <c r="F9" i="6"/>
  <c r="F2" i="6"/>
  <c r="B68" i="5"/>
  <c r="B35" i="5"/>
  <c r="B22" i="5"/>
  <c r="B13" i="5"/>
  <c r="F12" i="6" l="1"/>
  <c r="F15" i="6" s="1"/>
  <c r="E12" i="6"/>
  <c r="E15" i="6" s="1"/>
  <c r="F7" i="1"/>
  <c r="F8" i="1" s="1"/>
  <c r="B8" i="1"/>
  <c r="B9" i="1" s="1"/>
  <c r="B10" i="1" s="1"/>
  <c r="B11" i="1" s="1"/>
  <c r="B12" i="1" s="1"/>
  <c r="B13" i="1" s="1"/>
  <c r="B14" i="1" s="1"/>
  <c r="B15" i="1" s="1"/>
  <c r="B16" i="1" s="1"/>
  <c r="B17" i="1" s="1"/>
  <c r="B18" i="1" s="1"/>
  <c r="B19" i="1" s="1"/>
  <c r="B20" i="1" s="1"/>
  <c r="B21" i="1" s="1"/>
  <c r="B22" i="1" s="1"/>
  <c r="B23" i="1" s="1"/>
  <c r="B24" i="1" s="1"/>
  <c r="B25" i="1" s="1"/>
  <c r="B26" i="1" s="1"/>
  <c r="B27" i="1" s="1"/>
  <c r="B28" i="1" s="1"/>
  <c r="F7" i="3"/>
  <c r="F23" i="3"/>
  <c r="F19" i="3"/>
  <c r="B8" i="3"/>
  <c r="B9" i="3" s="1"/>
  <c r="B10" i="3" s="1"/>
  <c r="B11" i="3" s="1"/>
  <c r="B12" i="3" s="1"/>
  <c r="B13" i="3" s="1"/>
  <c r="B14" i="3" s="1"/>
  <c r="B15" i="3" s="1"/>
  <c r="B16" i="3" s="1"/>
  <c r="B17" i="3" s="1"/>
  <c r="B18" i="3" s="1"/>
  <c r="B19" i="3" s="1"/>
  <c r="B20" i="3" s="1"/>
  <c r="B21" i="3" s="1"/>
  <c r="B22" i="3" s="1"/>
  <c r="B23" i="3" s="1"/>
  <c r="B24" i="3" s="1"/>
  <c r="B25" i="3" s="1"/>
  <c r="B26" i="3" s="1"/>
  <c r="B27" i="3" s="1"/>
  <c r="B28" i="3" s="1"/>
  <c r="F24" i="6" l="1"/>
  <c r="F26" i="6" s="1"/>
  <c r="E24" i="6"/>
  <c r="E26" i="6" s="1"/>
  <c r="F9" i="1"/>
  <c r="B32" i="3"/>
  <c r="B34" i="3" s="1"/>
  <c r="B36" i="3" s="1"/>
  <c r="B38" i="3" s="1"/>
  <c r="B40" i="3" s="1"/>
  <c r="B32" i="1" l="1"/>
  <c r="B34" i="1" s="1"/>
  <c r="B36" i="1" s="1"/>
  <c r="B38" i="1" s="1"/>
  <c r="B40" i="1" s="1"/>
  <c r="F12" i="1"/>
  <c r="F16" i="1" l="1"/>
  <c r="F11" i="1" l="1"/>
  <c r="F10" i="1"/>
  <c r="F13" i="1" l="1"/>
  <c r="F14" i="1" s="1"/>
  <c r="F15" i="1" s="1"/>
  <c r="F17" i="1" s="1"/>
  <c r="F18" i="1" s="1"/>
  <c r="F19" i="1" s="1"/>
  <c r="F20" i="1" s="1"/>
  <c r="F21" i="1" s="1"/>
  <c r="F22" i="1" s="1"/>
  <c r="F23" i="1" l="1"/>
  <c r="F24" i="1" l="1"/>
  <c r="F25" i="1" l="1"/>
  <c r="F26" i="1" s="1"/>
  <c r="F36" i="1" l="1"/>
  <c r="F32" i="1"/>
  <c r="F27" i="1"/>
  <c r="F28" i="1" s="1"/>
  <c r="F34" i="1" s="1"/>
  <c r="F40" i="1" l="1"/>
  <c r="F38" i="1"/>
  <c r="F8" i="3"/>
  <c r="F9" i="3" s="1"/>
  <c r="F10" i="3" l="1"/>
  <c r="F11" i="3" s="1"/>
  <c r="F13" i="3" l="1"/>
  <c r="F12" i="3"/>
  <c r="F14" i="3" l="1"/>
  <c r="F15" i="3" s="1"/>
  <c r="F16" i="3" s="1"/>
  <c r="F17" i="3" l="1"/>
  <c r="F18" i="3" s="1"/>
  <c r="F34" i="3" l="1"/>
  <c r="F36" i="3"/>
  <c r="F20" i="3"/>
  <c r="F21" i="3" s="1"/>
  <c r="F22" i="3" s="1"/>
  <c r="F25" i="3" s="1"/>
  <c r="F32" i="3"/>
  <c r="F24" i="3" l="1"/>
  <c r="F26" i="3" s="1"/>
  <c r="F40" i="3"/>
  <c r="F38" i="3"/>
  <c r="F27" i="3" l="1"/>
  <c r="F28" i="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ControllerSpielwiese</author>
  </authors>
  <commentList>
    <comment ref="E6" authorId="0" shapeId="0" xr:uid="{00000000-0006-0000-0000-000001000000}">
      <text>
        <r>
          <rPr>
            <b/>
            <sz val="9"/>
            <color indexed="81"/>
            <rFont val="Segoe UI"/>
            <family val="2"/>
          </rPr>
          <t>ControllerSpielwiese:</t>
        </r>
        <r>
          <rPr>
            <sz val="9"/>
            <color indexed="81"/>
            <rFont val="Segoe UI"/>
            <family val="2"/>
          </rPr>
          <t xml:space="preserve">
Listeneinkaufspreis, Mindermengenzuschlag und Bezugskosten in EUR, restliche Werte in % eingeben</t>
        </r>
      </text>
    </comment>
    <comment ref="F8" authorId="0" shapeId="0" xr:uid="{00000000-0006-0000-0000-000002000000}">
      <text>
        <r>
          <rPr>
            <b/>
            <sz val="9"/>
            <color indexed="81"/>
            <rFont val="Segoe UI"/>
            <family val="2"/>
          </rPr>
          <t>ControllerSpielwiese:</t>
        </r>
        <r>
          <rPr>
            <sz val="9"/>
            <color indexed="81"/>
            <rFont val="Segoe UI"/>
            <family val="2"/>
          </rPr>
          <t xml:space="preserve">
Prozentwert im Hundert berechnen</t>
        </r>
      </text>
    </comment>
    <comment ref="D9" authorId="0" shapeId="0" xr:uid="{00000000-0006-0000-0000-000003000000}">
      <text>
        <r>
          <rPr>
            <b/>
            <sz val="9"/>
            <color indexed="81"/>
            <rFont val="Segoe UI"/>
            <family val="2"/>
          </rPr>
          <t>ControllerSpielwiese:</t>
        </r>
        <r>
          <rPr>
            <sz val="9"/>
            <color indexed="81"/>
            <rFont val="Segoe UI"/>
            <family val="2"/>
          </rPr>
          <t xml:space="preserve">
Netto-Angebotspreis des Lieferanten</t>
        </r>
      </text>
    </comment>
    <comment ref="F9" authorId="0" shapeId="0" xr:uid="{00000000-0006-0000-0000-000004000000}">
      <text>
        <r>
          <rPr>
            <b/>
            <sz val="9"/>
            <color indexed="81"/>
            <rFont val="Segoe UI"/>
            <family val="2"/>
          </rPr>
          <t>ControllerSpielwiese:</t>
        </r>
        <r>
          <rPr>
            <sz val="9"/>
            <color indexed="81"/>
            <rFont val="Segoe UI"/>
            <family val="2"/>
          </rPr>
          <t xml:space="preserve">
Benutzerdefiniertes Format für den Abstand vom rechten Rand: #.##0,00 €  mit zwei folgenden Leerstellen</t>
        </r>
      </text>
    </comment>
    <comment ref="E10" authorId="0" shapeId="0" xr:uid="{00000000-0006-0000-0000-000005000000}">
      <text>
        <r>
          <rPr>
            <b/>
            <sz val="9"/>
            <color indexed="81"/>
            <rFont val="Segoe UI"/>
            <family val="2"/>
          </rPr>
          <t>ControllerSpielwiese:</t>
        </r>
        <r>
          <rPr>
            <sz val="9"/>
            <color indexed="81"/>
            <rFont val="Segoe UI"/>
            <family val="2"/>
          </rPr>
          <t xml:space="preserve">
Benutzerdefiniertes Format: 0,0 % (0,0 und % getrennt mit Leerstelle)</t>
        </r>
      </text>
    </comment>
    <comment ref="D18" authorId="0" shapeId="0" xr:uid="{00000000-0006-0000-0000-000006000000}">
      <text>
        <r>
          <rPr>
            <b/>
            <sz val="9"/>
            <color indexed="81"/>
            <rFont val="Segoe UI"/>
            <family val="2"/>
          </rPr>
          <t>ControllerSpielwiese:</t>
        </r>
        <r>
          <rPr>
            <sz val="9"/>
            <color indexed="81"/>
            <rFont val="Segoe UI"/>
            <family val="2"/>
          </rPr>
          <t xml:space="preserve">
Kosten des Handelsbetriebs zu ermitteln aus Kostenrechnung/BWA</t>
        </r>
      </text>
    </comment>
    <comment ref="F22" authorId="0" shapeId="0" xr:uid="{00000000-0006-0000-0000-000007000000}">
      <text>
        <r>
          <rPr>
            <b/>
            <sz val="9"/>
            <color indexed="81"/>
            <rFont val="Segoe UI"/>
            <family val="2"/>
          </rPr>
          <t>ControllerSpielwiese:</t>
        </r>
        <r>
          <rPr>
            <sz val="9"/>
            <color indexed="81"/>
            <rFont val="Segoe UI"/>
            <family val="2"/>
          </rPr>
          <t xml:space="preserve">
Berechnung ausgehend vom Barverkaufspreis unter Berücksichtigung zweier, addierter Prozentsätze für Provision und Skonto. Werte im Hundert berechnen.</t>
        </r>
      </text>
    </comment>
    <comment ref="F23" authorId="0" shapeId="0" xr:uid="{00000000-0006-0000-0000-000008000000}">
      <text>
        <r>
          <rPr>
            <b/>
            <sz val="9"/>
            <color indexed="81"/>
            <rFont val="Segoe UI"/>
            <family val="2"/>
          </rPr>
          <t>ControllerSpielwiese:</t>
        </r>
        <r>
          <rPr>
            <sz val="9"/>
            <color indexed="81"/>
            <rFont val="Segoe UI"/>
            <family val="2"/>
          </rPr>
          <t xml:space="preserve">
Berechnung ausgehend vom Barverkaufspreis unter Berücksichtigung zweier, addierter Prozentsätze für Provision und Skonto. Werte im Hundert berechnen.</t>
        </r>
      </text>
    </comment>
    <comment ref="F25" authorId="0" shapeId="0" xr:uid="{00000000-0006-0000-0000-000009000000}">
      <text>
        <r>
          <rPr>
            <b/>
            <sz val="9"/>
            <color indexed="81"/>
            <rFont val="Segoe UI"/>
            <family val="2"/>
          </rPr>
          <t>ControllerSpielwiese:</t>
        </r>
        <r>
          <rPr>
            <sz val="9"/>
            <color indexed="81"/>
            <rFont val="Segoe UI"/>
            <family val="2"/>
          </rPr>
          <t xml:space="preserve">
Prozentwert im Hundert berechnen</t>
        </r>
      </text>
    </comment>
    <comment ref="D36" authorId="0" shapeId="0" xr:uid="{00000000-0006-0000-0000-00000A000000}">
      <text>
        <r>
          <rPr>
            <b/>
            <sz val="9"/>
            <color indexed="81"/>
            <rFont val="Segoe UI"/>
            <family val="2"/>
          </rPr>
          <t>ControllerSpielwiese:</t>
        </r>
        <r>
          <rPr>
            <sz val="9"/>
            <color indexed="81"/>
            <rFont val="Segoe UI"/>
            <family val="2"/>
          </rPr>
          <t xml:space="preserve">
Die Handelsspanne wird auch als Marge oder Handelsmarge bezeichnet.</t>
        </r>
      </text>
    </comment>
    <comment ref="D40" authorId="0" shapeId="0" xr:uid="{00000000-0006-0000-0000-00000B000000}">
      <text>
        <r>
          <rPr>
            <b/>
            <sz val="9"/>
            <color indexed="81"/>
            <rFont val="Segoe UI"/>
            <family val="2"/>
          </rPr>
          <t>ControllerSpielwiese:</t>
        </r>
        <r>
          <rPr>
            <sz val="9"/>
            <color indexed="81"/>
            <rFont val="Segoe UI"/>
            <family val="2"/>
          </rPr>
          <t xml:space="preserve">
Kalkulationszuschlag auf den Einstandspreis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ControllerSpielwiese</author>
  </authors>
  <commentList>
    <comment ref="E6" authorId="0" shapeId="0" xr:uid="{00000000-0006-0000-0100-000001000000}">
      <text>
        <r>
          <rPr>
            <b/>
            <sz val="9"/>
            <color indexed="81"/>
            <rFont val="Segoe UI"/>
            <family val="2"/>
          </rPr>
          <t>ControllerSpielwiese:</t>
        </r>
        <r>
          <rPr>
            <sz val="9"/>
            <color indexed="81"/>
            <rFont val="Segoe UI"/>
            <family val="2"/>
          </rPr>
          <t xml:space="preserve">
Listeneinkaufspreis, Mindermengenzuschlag und Bezugskosten in EUR, restliche Werte in % eingeben</t>
        </r>
      </text>
    </comment>
    <comment ref="F7" authorId="0" shapeId="0" xr:uid="{00000000-0006-0000-0100-000002000000}">
      <text>
        <r>
          <rPr>
            <b/>
            <sz val="9"/>
            <color indexed="81"/>
            <rFont val="Segoe UI"/>
            <family val="2"/>
          </rPr>
          <t>ControllerSpielwiese:</t>
        </r>
        <r>
          <rPr>
            <sz val="9"/>
            <color indexed="81"/>
            <rFont val="Segoe UI"/>
            <family val="2"/>
          </rPr>
          <t xml:space="preserve">
Benutzerdefiniertes Format für den Abstand vom rechten Rand: #.##0,00 €  mit zwei folgenden Leerstellen</t>
        </r>
      </text>
    </comment>
    <comment ref="E8" authorId="0" shapeId="0" xr:uid="{00000000-0006-0000-0100-000003000000}">
      <text>
        <r>
          <rPr>
            <b/>
            <sz val="9"/>
            <color indexed="81"/>
            <rFont val="Segoe UI"/>
            <family val="2"/>
          </rPr>
          <t>ControllerSpielwiese:</t>
        </r>
        <r>
          <rPr>
            <sz val="9"/>
            <color indexed="81"/>
            <rFont val="Segoe UI"/>
            <family val="2"/>
          </rPr>
          <t xml:space="preserve">
Benutzerdefiniertes Format: 0,0 % (0,0 und % getrennt mit Leerstelle)</t>
        </r>
      </text>
    </comment>
    <comment ref="F8" authorId="0" shapeId="0" xr:uid="{00000000-0006-0000-0100-000004000000}">
      <text>
        <r>
          <rPr>
            <b/>
            <sz val="9"/>
            <color indexed="81"/>
            <rFont val="Segoe UI"/>
            <family val="2"/>
          </rPr>
          <t>ControllerSpielwiese:</t>
        </r>
        <r>
          <rPr>
            <sz val="9"/>
            <color indexed="81"/>
            <rFont val="Segoe UI"/>
            <family val="2"/>
          </rPr>
          <t xml:space="preserve">
Prozentwert im Hundert berechnen</t>
        </r>
      </text>
    </comment>
    <comment ref="F15" authorId="0" shapeId="0" xr:uid="{00000000-0006-0000-0100-000005000000}">
      <text>
        <r>
          <rPr>
            <b/>
            <sz val="9"/>
            <color indexed="81"/>
            <rFont val="Segoe UI"/>
            <family val="2"/>
          </rPr>
          <t>ControllerSpielwiese:</t>
        </r>
        <r>
          <rPr>
            <sz val="9"/>
            <color indexed="81"/>
            <rFont val="Segoe UI"/>
            <family val="2"/>
          </rPr>
          <t xml:space="preserve">
Prozentwert im Hundert berechnen</t>
        </r>
      </text>
    </comment>
    <comment ref="D17" authorId="0" shapeId="0" xr:uid="{00000000-0006-0000-0100-000006000000}">
      <text>
        <r>
          <rPr>
            <b/>
            <sz val="9"/>
            <color indexed="81"/>
            <rFont val="Segoe UI"/>
            <family val="2"/>
          </rPr>
          <t>ControllerSpielwiese:</t>
        </r>
        <r>
          <rPr>
            <sz val="9"/>
            <color indexed="81"/>
            <rFont val="Segoe UI"/>
            <family val="2"/>
          </rPr>
          <t xml:space="preserve">
Kosten des Handelsbetriebs zu ermitteln aus Kostenrechnung/BWA</t>
        </r>
      </text>
    </comment>
    <comment ref="F17" authorId="0" shapeId="0" xr:uid="{00000000-0006-0000-0100-000007000000}">
      <text>
        <r>
          <rPr>
            <b/>
            <sz val="9"/>
            <color indexed="81"/>
            <rFont val="Segoe UI"/>
            <family val="2"/>
          </rPr>
          <t>ControllerSpielwiese:</t>
        </r>
        <r>
          <rPr>
            <sz val="9"/>
            <color indexed="81"/>
            <rFont val="Segoe UI"/>
            <family val="2"/>
          </rPr>
          <t xml:space="preserve">
Prozentwert im Hundert berechnen</t>
        </r>
      </text>
    </comment>
    <comment ref="F21" authorId="0" shapeId="0" xr:uid="{00000000-0006-0000-0100-000008000000}">
      <text>
        <r>
          <rPr>
            <b/>
            <sz val="9"/>
            <color indexed="81"/>
            <rFont val="Segoe UI"/>
            <family val="2"/>
          </rPr>
          <t>ControllerSpielwiese:</t>
        </r>
        <r>
          <rPr>
            <sz val="9"/>
            <color indexed="81"/>
            <rFont val="Segoe UI"/>
            <family val="2"/>
          </rPr>
          <t xml:space="preserve">
Prozentwert im Hundert berechnen</t>
        </r>
      </text>
    </comment>
    <comment ref="F24" authorId="0" shapeId="0" xr:uid="{00000000-0006-0000-0100-000009000000}">
      <text>
        <r>
          <rPr>
            <b/>
            <sz val="9"/>
            <color indexed="81"/>
            <rFont val="Segoe UI"/>
            <family val="2"/>
          </rPr>
          <t>ControllerSpielwiese:</t>
        </r>
        <r>
          <rPr>
            <sz val="9"/>
            <color indexed="81"/>
            <rFont val="Segoe UI"/>
            <family val="2"/>
          </rPr>
          <t xml:space="preserve">
Berechnung ausgehend vom Zieleinkaufspreis unter Berücksichtigung von Mindermengenzuschlag sowie zweier, addierter Prozentsätze für Bonus und Rabatt. Werte im Hundert berechnen.</t>
        </r>
      </text>
    </comment>
    <comment ref="F25" authorId="0" shapeId="0" xr:uid="{00000000-0006-0000-0100-00000A000000}">
      <text>
        <r>
          <rPr>
            <b/>
            <sz val="9"/>
            <color indexed="81"/>
            <rFont val="Segoe UI"/>
            <family val="2"/>
          </rPr>
          <t>ControllerSpielwiese:</t>
        </r>
        <r>
          <rPr>
            <sz val="9"/>
            <color indexed="81"/>
            <rFont val="Segoe UI"/>
            <family val="2"/>
          </rPr>
          <t xml:space="preserve">
Berechnung ausgehend vom Zieleinkaufspreis unter Berücksichtigung von Mindermengenzuschlag sowie zweier, addierter Prozentsätze für Bonus und Rabatt. Werte im Hundert berechnen.</t>
        </r>
      </text>
    </comment>
    <comment ref="D26" authorId="0" shapeId="0" xr:uid="{00000000-0006-0000-0100-00000B000000}">
      <text>
        <r>
          <rPr>
            <b/>
            <sz val="9"/>
            <color indexed="81"/>
            <rFont val="Segoe UI"/>
            <family val="2"/>
          </rPr>
          <t>ControllerSpielwiese:</t>
        </r>
        <r>
          <rPr>
            <sz val="9"/>
            <color indexed="81"/>
            <rFont val="Segoe UI"/>
            <family val="2"/>
          </rPr>
          <t xml:space="preserve">
Netto-Angebotspreis des Lieferanten</t>
        </r>
      </text>
    </comment>
    <comment ref="D36" authorId="0" shapeId="0" xr:uid="{00000000-0006-0000-0100-00000C000000}">
      <text>
        <r>
          <rPr>
            <b/>
            <sz val="9"/>
            <color indexed="81"/>
            <rFont val="Segoe UI"/>
            <family val="2"/>
          </rPr>
          <t>ControllerSpielwiese:</t>
        </r>
        <r>
          <rPr>
            <sz val="9"/>
            <color indexed="81"/>
            <rFont val="Segoe UI"/>
            <family val="2"/>
          </rPr>
          <t xml:space="preserve">
Die Handelsspanne wird auch als Marge oder Handelsmarge bezeichnet.</t>
        </r>
      </text>
    </comment>
    <comment ref="D40" authorId="0" shapeId="0" xr:uid="{00000000-0006-0000-0100-00000D000000}">
      <text>
        <r>
          <rPr>
            <b/>
            <sz val="9"/>
            <color indexed="81"/>
            <rFont val="Segoe UI"/>
            <family val="2"/>
          </rPr>
          <t>ControllerSpielwiese:</t>
        </r>
        <r>
          <rPr>
            <sz val="9"/>
            <color indexed="81"/>
            <rFont val="Segoe UI"/>
            <family val="2"/>
          </rPr>
          <t xml:space="preserve">
Kalkulationszuschlag auf den Einstandspreis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ControllerSpielwiese</author>
  </authors>
  <commentList>
    <comment ref="E6" authorId="0" shapeId="0" xr:uid="{00000000-0006-0000-0200-000001000000}">
      <text>
        <r>
          <rPr>
            <b/>
            <sz val="9"/>
            <color indexed="81"/>
            <rFont val="Segoe UI"/>
            <family val="2"/>
          </rPr>
          <t>ControllerSpielwiese:</t>
        </r>
        <r>
          <rPr>
            <sz val="9"/>
            <color indexed="81"/>
            <rFont val="Segoe UI"/>
            <family val="2"/>
          </rPr>
          <t xml:space="preserve">
Listeneinkaufspreis, Mindermengenzuschlag und Bezugskosten in EUR, restliche Werte in % eingeben</t>
        </r>
      </text>
    </comment>
    <comment ref="D7" authorId="0" shapeId="0" xr:uid="{00000000-0006-0000-0200-000002000000}">
      <text>
        <r>
          <rPr>
            <b/>
            <sz val="9"/>
            <color indexed="81"/>
            <rFont val="Segoe UI"/>
            <family val="2"/>
          </rPr>
          <t>ControllerSpielwiese:</t>
        </r>
        <r>
          <rPr>
            <sz val="9"/>
            <color indexed="81"/>
            <rFont val="Segoe UI"/>
            <family val="2"/>
          </rPr>
          <t xml:space="preserve">
Brutto-Angebotspreis des Lieferanten</t>
        </r>
      </text>
    </comment>
    <comment ref="F8" authorId="0" shapeId="0" xr:uid="{00000000-0006-0000-0200-000003000000}">
      <text>
        <r>
          <rPr>
            <b/>
            <sz val="9"/>
            <color indexed="81"/>
            <rFont val="Segoe UI"/>
            <family val="2"/>
          </rPr>
          <t>ControllerSpielwiese:</t>
        </r>
        <r>
          <rPr>
            <sz val="9"/>
            <color indexed="81"/>
            <rFont val="Segoe UI"/>
            <family val="2"/>
          </rPr>
          <t xml:space="preserve">
Prozentwert im Hundert berechnen</t>
        </r>
      </text>
    </comment>
    <comment ref="D9" authorId="0" shapeId="0" xr:uid="{00000000-0006-0000-0200-000004000000}">
      <text>
        <r>
          <rPr>
            <b/>
            <sz val="9"/>
            <color indexed="81"/>
            <rFont val="Segoe UI"/>
            <family val="2"/>
          </rPr>
          <t>ControllerSpielwiese:</t>
        </r>
        <r>
          <rPr>
            <sz val="9"/>
            <color indexed="81"/>
            <rFont val="Segoe UI"/>
            <family val="2"/>
          </rPr>
          <t xml:space="preserve">
Netto-Angebotspreis des Lieferanten</t>
        </r>
      </text>
    </comment>
    <comment ref="F9" authorId="0" shapeId="0" xr:uid="{00000000-0006-0000-0200-000005000000}">
      <text>
        <r>
          <rPr>
            <b/>
            <sz val="9"/>
            <color indexed="81"/>
            <rFont val="Segoe UI"/>
            <family val="2"/>
          </rPr>
          <t>ControllerSpielwiese:</t>
        </r>
        <r>
          <rPr>
            <sz val="9"/>
            <color indexed="81"/>
            <rFont val="Segoe UI"/>
            <family val="2"/>
          </rPr>
          <t xml:space="preserve">
Benutzerdefiniertes Format für den Abstand vom rechten Rand: #.##0,00 €  mit zwei folgenden Leerstellen</t>
        </r>
      </text>
    </comment>
    <comment ref="E10" authorId="0" shapeId="0" xr:uid="{00000000-0006-0000-0200-000006000000}">
      <text>
        <r>
          <rPr>
            <b/>
            <sz val="9"/>
            <color indexed="81"/>
            <rFont val="Segoe UI"/>
            <family val="2"/>
          </rPr>
          <t>ControllerSpielwiese:</t>
        </r>
        <r>
          <rPr>
            <sz val="9"/>
            <color indexed="81"/>
            <rFont val="Segoe UI"/>
            <family val="2"/>
          </rPr>
          <t xml:space="preserve">
Benutzerdefiniertes Format: 0,0 % (0,0 und % getrennt mit Leerstelle)</t>
        </r>
      </text>
    </comment>
    <comment ref="D18" authorId="0" shapeId="0" xr:uid="{00000000-0006-0000-0200-000007000000}">
      <text>
        <r>
          <rPr>
            <b/>
            <sz val="9"/>
            <color indexed="81"/>
            <rFont val="Segoe UI"/>
            <family val="2"/>
          </rPr>
          <t>ControllerSpielwiese:</t>
        </r>
        <r>
          <rPr>
            <sz val="9"/>
            <color indexed="81"/>
            <rFont val="Segoe UI"/>
            <family val="2"/>
          </rPr>
          <t xml:space="preserve">
Kosten des Handelsbetriebs zu ermitteln aus Kostenrechnung/BWA</t>
        </r>
      </text>
    </comment>
    <comment ref="F27" authorId="0" shapeId="0" xr:uid="{00000000-0006-0000-0200-000008000000}">
      <text>
        <r>
          <rPr>
            <b/>
            <sz val="9"/>
            <color indexed="81"/>
            <rFont val="Segoe UI"/>
            <family val="2"/>
          </rPr>
          <t>ControllerSpielwiese:</t>
        </r>
        <r>
          <rPr>
            <sz val="9"/>
            <color indexed="81"/>
            <rFont val="Segoe UI"/>
            <family val="2"/>
          </rPr>
          <t xml:space="preserve">
Prozentwert im Hundert berechnen</t>
        </r>
      </text>
    </comment>
    <comment ref="D36" authorId="0" shapeId="0" xr:uid="{00000000-0006-0000-0200-000009000000}">
      <text>
        <r>
          <rPr>
            <b/>
            <sz val="9"/>
            <color indexed="81"/>
            <rFont val="Segoe UI"/>
            <family val="2"/>
          </rPr>
          <t>ControllerSpielwiese:</t>
        </r>
        <r>
          <rPr>
            <sz val="9"/>
            <color indexed="81"/>
            <rFont val="Segoe UI"/>
            <family val="2"/>
          </rPr>
          <t xml:space="preserve">
Die Handelsspanne wird auch als Marge oder Handelsmarge bezeichnet.</t>
        </r>
      </text>
    </comment>
    <comment ref="D40" authorId="0" shapeId="0" xr:uid="{00000000-0006-0000-0200-00000A000000}">
      <text>
        <r>
          <rPr>
            <b/>
            <sz val="9"/>
            <color indexed="81"/>
            <rFont val="Segoe UI"/>
            <family val="2"/>
          </rPr>
          <t>ControllerSpielwiese:</t>
        </r>
        <r>
          <rPr>
            <sz val="9"/>
            <color indexed="81"/>
            <rFont val="Segoe UI"/>
            <family val="2"/>
          </rPr>
          <t xml:space="preserve">
Kalkulationszuschlag auf den Einstandspreis
</t>
        </r>
      </text>
    </comment>
  </commentList>
</comments>
</file>

<file path=xl/sharedStrings.xml><?xml version="1.0" encoding="utf-8"?>
<sst xmlns="http://schemas.openxmlformats.org/spreadsheetml/2006/main" count="333" uniqueCount="138">
  <si>
    <t>Bemerkung / Kommentar</t>
  </si>
  <si>
    <t>Nr.</t>
  </si>
  <si>
    <t>+/-</t>
  </si>
  <si>
    <t>Bezeichnung</t>
  </si>
  <si>
    <t>Eingaben</t>
  </si>
  <si>
    <t>Werte in EUR</t>
  </si>
  <si>
    <t>+</t>
  </si>
  <si>
    <t>-</t>
  </si>
  <si>
    <t>=</t>
  </si>
  <si>
    <t>Zieleinkaufspreis</t>
  </si>
  <si>
    <t>Bareinkaufspreis</t>
  </si>
  <si>
    <t>Bezugskosten</t>
  </si>
  <si>
    <t>Bezugspreis/Einstandspreis</t>
  </si>
  <si>
    <t>Gewinnaufschlag</t>
  </si>
  <si>
    <t>Barverkaufspreis</t>
  </si>
  <si>
    <t>Vertreterprovision</t>
  </si>
  <si>
    <t>Kundenskonto</t>
  </si>
  <si>
    <t>Zielverkaufspreis</t>
  </si>
  <si>
    <t>Kundenrabatt</t>
  </si>
  <si>
    <t>Umsatzsteuer</t>
  </si>
  <si>
    <t>Handlungs-/Betriebskostenzuschlag</t>
  </si>
  <si>
    <t>Lieferantenrabatt</t>
  </si>
  <si>
    <t>Lieferantenskonto</t>
  </si>
  <si>
    <t>Netto-Listenverkaufspreis</t>
  </si>
  <si>
    <t>Brutto-Listenverkaufspreis</t>
  </si>
  <si>
    <t>Handelsspanne in EUR</t>
  </si>
  <si>
    <t>Handelsaufschlag in %</t>
  </si>
  <si>
    <t>Handelsspanne in % vom Netto-LVP</t>
  </si>
  <si>
    <t>Kennzahlenberechnung:</t>
  </si>
  <si>
    <r>
      <t xml:space="preserve">Handelswarenkalkulation </t>
    </r>
    <r>
      <rPr>
        <b/>
        <sz val="16"/>
        <rFont val="Calibri"/>
        <family val="2"/>
        <scheme val="minor"/>
      </rPr>
      <t>(Vorwärtskalkulation)</t>
    </r>
  </si>
  <si>
    <t>Lieferantenbonus</t>
  </si>
  <si>
    <t>Mindermengenzuschlag</t>
  </si>
  <si>
    <t>Selbstkosten</t>
  </si>
  <si>
    <t>Netto-Listeneinkaufspreis</t>
  </si>
  <si>
    <t>Inhaltsübersicht</t>
  </si>
  <si>
    <t>1.</t>
  </si>
  <si>
    <t>2.</t>
  </si>
  <si>
    <t>3.</t>
  </si>
  <si>
    <t>Kostenlose Version vers. Premiumversion</t>
  </si>
  <si>
    <t>4.</t>
  </si>
  <si>
    <r>
      <t xml:space="preserve">Das Tool besteht aktuell aus </t>
    </r>
    <r>
      <rPr>
        <sz val="12"/>
        <rFont val="Calibri"/>
        <family val="2"/>
        <scheme val="minor"/>
      </rPr>
      <t>den folgenden</t>
    </r>
    <r>
      <rPr>
        <sz val="12"/>
        <color theme="1"/>
        <rFont val="Calibri"/>
        <family val="2"/>
        <scheme val="minor"/>
      </rPr>
      <t xml:space="preserve"> Tabellenblättern und enthält keine Makros</t>
    </r>
  </si>
  <si>
    <t>Die einzelnen Tabellenblätter beinhalten:</t>
  </si>
  <si>
    <t>Wechsel zu Blatt …</t>
  </si>
  <si>
    <t>Eine kommerzielle Nutzung sowie eine Weitergabe an Dritte ob entgeltlich oder unentgeltlich sind nicht gestattet</t>
  </si>
  <si>
    <t>Sollten Sie die Datei weiterentwickeln, würden wir und unsere Community uns über Ihr Update freuen…</t>
  </si>
  <si>
    <t>https://www.controllerspielwiese.de/inhalte/wir/formular-mitglied-werden.php</t>
  </si>
  <si>
    <t>Sie bekommen dann unseren ca. 6-8 mal im Jahr erscheinenden Newsletter zugeschickt - sonst nix :-)</t>
  </si>
  <si>
    <r>
      <t xml:space="preserve">In der </t>
    </r>
    <r>
      <rPr>
        <b/>
        <sz val="12"/>
        <rFont val="Calibri"/>
        <family val="2"/>
      </rPr>
      <t>Premiumversion</t>
    </r>
    <r>
      <rPr>
        <sz val="12"/>
        <rFont val="Calibri"/>
        <family val="2"/>
        <scheme val="minor"/>
      </rPr>
      <t xml:space="preserve"> sind alle Formeln und Funktionen frei zugänglich und veränderbar</t>
    </r>
  </si>
  <si>
    <t>Es besteht kein Schreibschutz und alle Felder, Formeln und Kommentare sind frei änder- und löschbar</t>
  </si>
  <si>
    <t>Wir senden Ihnen die Premiumversion umgehend während unserer Bürozeiten per E-Mail zu</t>
  </si>
  <si>
    <t>Sie erhalten Ihre Rechnung inkl. MwSt. per E-Mail zusammen mit Ihrer Datei</t>
  </si>
  <si>
    <t>Für das Funktionieren des Tools in Ihrer Umgebung sowie evtl. Folgeschäden übernehmen wir keine Haftung</t>
  </si>
  <si>
    <t>Wir gewähren jedoch einen freiwilligen E-Mail-Support während unserer Bürozeiten</t>
  </si>
  <si>
    <t>Das Tool wird aus dem Feedback unserer Mitglieder weiterentwickelt, updates sind kostenfrei erhältlich</t>
  </si>
  <si>
    <t>Anwendungshilfe für die Handelswarenkalkulation</t>
  </si>
  <si>
    <t>Technische Informationen zur Anwendung des Tools</t>
  </si>
  <si>
    <t>Praktische Hinweise zum Erstellen/Ausfüllen der Handelswarenkalkulation</t>
  </si>
  <si>
    <t>Betriebswirtschaftliche Betrachtungen zur Handelswarenkalkulation</t>
  </si>
  <si>
    <t>» Anwendungshilfe (dieses Tabellenblatt)</t>
  </si>
  <si>
    <t>» Vorwärtskalkulation</t>
  </si>
  <si>
    <t>Vorwärtskalkulation</t>
  </si>
  <si>
    <t>Kostenlose Version der Handelswarenkalkulation</t>
  </si>
  <si>
    <t>Premiumversion der Handelswarenkalkulation</t>
  </si>
  <si>
    <t xml:space="preserve">Wenn Ihnen unsere Arbeit gefällt, können Sie kostenfrei Mitglied auf der CS werden: </t>
  </si>
  <si>
    <r>
      <t xml:space="preserve">Kalkulationsfaktor mit </t>
    </r>
    <r>
      <rPr>
        <b/>
        <sz val="11"/>
        <color theme="1"/>
        <rFont val="Arial"/>
        <family val="2"/>
      </rPr>
      <t>Netto</t>
    </r>
    <r>
      <rPr>
        <sz val="11"/>
        <color theme="1"/>
        <rFont val="Arial"/>
        <family val="2"/>
      </rPr>
      <t>-Listenverkaufspreis:</t>
    </r>
  </si>
  <si>
    <r>
      <t xml:space="preserve">Kalkulationsfaktor mit </t>
    </r>
    <r>
      <rPr>
        <b/>
        <sz val="11"/>
        <color theme="1"/>
        <rFont val="Arial"/>
        <family val="2"/>
      </rPr>
      <t>Brutto</t>
    </r>
    <r>
      <rPr>
        <sz val="11"/>
        <color theme="1"/>
        <rFont val="Arial"/>
        <family val="2"/>
      </rPr>
      <t>-Listenverkaufspreis:</t>
    </r>
  </si>
  <si>
    <t>Die vorliegende, kostenlose Version der Handelswarenkalkulation wird zur ausschließlichen privaten</t>
  </si>
  <si>
    <t>oder auch persönlichen Nutzung in Unternehmen bereitgestellt. Die Struktur und die Daten in dieser Datei unterliegen</t>
  </si>
  <si>
    <t>dem Urheberschutz. Sie können für den eigenen Gebrauch abgeändert und erweitert werden.</t>
  </si>
  <si>
    <t>Weitere Informationen zur Handelswarenkalkulation finden Sie auf</t>
  </si>
  <si>
    <t>https://www.ControllerSpielwiese.de</t>
  </si>
  <si>
    <r>
      <t xml:space="preserve">Handelswarenkalkulation </t>
    </r>
    <r>
      <rPr>
        <b/>
        <sz val="16"/>
        <rFont val="Calibri"/>
        <family val="2"/>
        <scheme val="minor"/>
      </rPr>
      <t>(Rückwärtskalkulation)</t>
    </r>
  </si>
  <si>
    <t xml:space="preserve">Bezugskosten </t>
  </si>
  <si>
    <t>Brutto-Listeneinkaufspreis</t>
  </si>
  <si>
    <t>3 / 12</t>
  </si>
  <si>
    <t>1 / 12</t>
  </si>
  <si>
    <t>3 - 12</t>
  </si>
  <si>
    <t>25 / 3</t>
  </si>
  <si>
    <t>25 / 12</t>
  </si>
  <si>
    <t>20 / 11</t>
  </si>
  <si>
    <t>22 / 11</t>
  </si>
  <si>
    <t>20 - 11</t>
  </si>
  <si>
    <t>25 / 20</t>
  </si>
  <si>
    <t>25 / 11</t>
  </si>
  <si>
    <t>» Rückwärtskalkulation</t>
  </si>
  <si>
    <t>Rückwärtskalkulation</t>
  </si>
  <si>
    <r>
      <t xml:space="preserve">Handelswarenkalkulation </t>
    </r>
    <r>
      <rPr>
        <b/>
        <sz val="16"/>
        <rFont val="Calibri"/>
        <family val="2"/>
        <scheme val="minor"/>
      </rPr>
      <t>(Differenzkalkulation)</t>
    </r>
  </si>
  <si>
    <t>Vorwärts-</t>
  </si>
  <si>
    <t>kalkulation</t>
  </si>
  <si>
    <t>Differenz = Gewinn</t>
  </si>
  <si>
    <t>Rückwärts-</t>
  </si>
  <si>
    <t>» Differenzkalkulation (nur Premiumversion)</t>
  </si>
  <si>
    <t>Differenzkalkulation</t>
  </si>
  <si>
    <t>Die Differenzkalkulation steht nur in der Premiumversion zur Verfügung.</t>
  </si>
  <si>
    <t>Die Datei enthält zusätzlich betriebswirtschaftliche Betrachtungen zur Handelswarenkalkulation mit allen Begriffserklärungen</t>
  </si>
  <si>
    <t>Weiterhin enthalten sind die Erläuterung der Kennzahlen sowie auch praktische Hinweise zur Gewinnoptimierung</t>
  </si>
  <si>
    <t>Anwendungshilfe …</t>
  </si>
  <si>
    <r>
      <t xml:space="preserve">Wenn Sie Interesse an der Premiumversion der Handelswarenkalkulation haben, können Sie diese für </t>
    </r>
    <r>
      <rPr>
        <b/>
        <sz val="12"/>
        <rFont val="Calibri"/>
        <family val="2"/>
        <scheme val="minor"/>
      </rPr>
      <t>EUR 4,99 inkl. MwSt</t>
    </r>
    <r>
      <rPr>
        <sz val="12"/>
        <rFont val="Calibri"/>
        <family val="2"/>
        <scheme val="minor"/>
      </rPr>
      <t xml:space="preserve"> erwerben:</t>
    </r>
  </si>
  <si>
    <r>
      <t xml:space="preserve">Sie senden eine E-Mail an </t>
    </r>
    <r>
      <rPr>
        <b/>
        <u/>
        <sz val="10"/>
        <color theme="1"/>
        <rFont val="Arial"/>
        <family val="2"/>
      </rPr>
      <t>Service@ControllerSpielwiese.de</t>
    </r>
    <r>
      <rPr>
        <sz val="10"/>
        <color theme="1"/>
        <rFont val="Arial"/>
        <family val="2"/>
      </rPr>
      <t xml:space="preserve"> mit Ihrer Rechnungsadresse und dem Stichwort Handelswarenkalkulation</t>
    </r>
  </si>
  <si>
    <t xml:space="preserve">oben </t>
  </si>
  <si>
    <r>
      <t xml:space="preserve">Über einen freiwilligen </t>
    </r>
    <r>
      <rPr>
        <b/>
        <sz val="12"/>
        <rFont val="Calibri"/>
        <family val="2"/>
      </rPr>
      <t>Obolus</t>
    </r>
    <r>
      <rPr>
        <sz val="12"/>
        <rFont val="Calibri"/>
        <family val="2"/>
        <scheme val="minor"/>
      </rPr>
      <t xml:space="preserve"> in Anerkennung unseres kostenfreien Angebotes freuen wir uns selbstverständlich auch:</t>
    </r>
  </si>
  <si>
    <r>
      <t xml:space="preserve">Auf </t>
    </r>
    <r>
      <rPr>
        <b/>
        <u/>
        <sz val="11"/>
        <rFont val="Calibri"/>
        <family val="2"/>
      </rPr>
      <t>https://ko-fi.com/controllerspielwiese</t>
    </r>
    <r>
      <rPr>
        <sz val="12"/>
        <rFont val="Calibri"/>
        <family val="2"/>
      </rPr>
      <t xml:space="preserve"> können Sie uns gerne einen Kaffee spendieren …</t>
    </r>
  </si>
  <si>
    <t>Gerät</t>
  </si>
  <si>
    <t>Anzahl</t>
  </si>
  <si>
    <t>Gesamt Brutto-Listenverkaufspreis</t>
  </si>
  <si>
    <t>Gesamt Netzwerk</t>
  </si>
  <si>
    <t>Gesamt mit zusätzlicher Ausstattung</t>
  </si>
  <si>
    <t>/</t>
  </si>
  <si>
    <t>Gesamt Selbstkosten</t>
  </si>
  <si>
    <t>Stundenverrechnungssatz</t>
  </si>
  <si>
    <t>Gesamt Angebot</t>
  </si>
  <si>
    <t>Gesamt mit IoT (Gesamt Hardware)</t>
  </si>
  <si>
    <t>Switch (Cisco WS-C2960X-24PD-L)</t>
  </si>
  <si>
    <t>Router (Cisco CISCO2811 Netzwerk-Router)</t>
  </si>
  <si>
    <t>Kabel Copper Straight-Through (Cat6a Patchkabel, Snagless Abgeschirmtes SFTP RJ45 LAN Kabel)</t>
  </si>
  <si>
    <t>Kabel Copper Crossover (Cisco SFP-H10GB-CU7M kompatibles 10G SFP+ passives Twinax Kupfer DAC)</t>
  </si>
  <si>
    <t>Kabel Serial DCE (Cisco - CAB-SS-V35FC= - V.35-Kabel (DCE) - Kabel - Digital / Daten Serial-Kabel)</t>
  </si>
  <si>
    <t>Server (Lenovo ThinkSystem SR645 AMD EPYC 7532 32C 200W 2.4GHz Processor w/o Fan)</t>
  </si>
  <si>
    <t>Laptop (Lenovo ThinkPad T16 Gen 2)</t>
  </si>
  <si>
    <t>PC (Lenovo ThinkCentre M70s Gen 3)</t>
  </si>
  <si>
    <t>Smartphone (BlackBerry Key2 128GB [Dual-Sim] schwarz)</t>
  </si>
  <si>
    <t>Smoke Detector (Rauchwarnmelder Hekatron Genius Hx)</t>
  </si>
  <si>
    <t>Light (Philips Hue LED White Filament ST64 E27 7 Watt 2100 Kelvin 600 Lumen)</t>
  </si>
  <si>
    <t>MCU-PT (Rock 5 Model B 8GB)</t>
  </si>
  <si>
    <t>Lawn Sprinkler (1 Satz 8 Kopf Automatische Bewässerungspumpe Controller)</t>
  </si>
  <si>
    <t>Heating Element (Heizlüfter / Elektro-Gebläse-Heizung "Palma TWIN" Basic mit manuellem Thermostat - 2 x 1000 Watt)</t>
  </si>
  <si>
    <t>Air Cooler (Aircooler, Luftkühler, Luftbefeuchter, Ventilatorkühler PAE 80)</t>
  </si>
  <si>
    <t>Solar Panel (Zweiachsiges Solar Tracking System mit Solar Tracker)</t>
  </si>
  <si>
    <t>Humidity Monitor/Sensor (eMylo Wlan Thermometer mit APP)</t>
  </si>
  <si>
    <t>Ernte-Roboter (Organifarms Ernteroboter Berry)</t>
  </si>
  <si>
    <t>Access Point (Cisco Access-Point Business 150AX)</t>
  </si>
  <si>
    <t>Kabel-Verbindung zur Erde (Cat6a Patchkabel, Snagless Abgeschirmtes SFTP RJ45 LAN Kabel)</t>
  </si>
  <si>
    <t>Länge = (1/4 Umfang Mars + Radius Mars + 1/4 Umfang Erde + Radius Erde + max Entfernung Mars Erde) * 105% Toleranz</t>
  </si>
  <si>
    <t>Mars Umfang</t>
  </si>
  <si>
    <t>Mars Radius</t>
  </si>
  <si>
    <t>Erde Umfang</t>
  </si>
  <si>
    <t>Erde Radius</t>
  </si>
  <si>
    <t>max Entfernung Mars zur Erde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</si>
</sst>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0.00\ &quot;€&quot;"/>
    <numFmt numFmtId="165" formatCode="0\ %"/>
    <numFmt numFmtId="166" formatCode="#,##0.00\ &quot;€&quot;\ \ "/>
    <numFmt numFmtId="167" formatCode="0.0\ %"/>
    <numFmt numFmtId="168" formatCode="0.00\ %\ "/>
    <numFmt numFmtId="169" formatCode="0.0000\ \ "/>
    <numFmt numFmtId="170" formatCode="_-* #,##0.00\ [$€-407]_-;\-* #,##0.00\ [$€-407]_-;_-* &quot;-&quot;??\ [$€-407]_-;_-@_-"/>
  </numFmts>
  <fonts count="43" x14ac:knownFonts="1">
    <font>
      <sz val="10"/>
      <color theme="1"/>
      <name val="Arial"/>
      <family val="2"/>
    </font>
    <font>
      <sz val="11"/>
      <color theme="1"/>
      <name val="Calibri"/>
      <family val="2"/>
      <scheme val="minor"/>
    </font>
    <font>
      <sz val="11"/>
      <color theme="1"/>
      <name val="Calibri"/>
      <family val="2"/>
      <scheme val="minor"/>
    </font>
    <font>
      <b/>
      <sz val="11"/>
      <color theme="1"/>
      <name val="Arial"/>
      <family val="2"/>
    </font>
    <font>
      <b/>
      <sz val="8"/>
      <color theme="1"/>
      <name val="Arial"/>
      <family val="2"/>
    </font>
    <font>
      <b/>
      <sz val="20"/>
      <name val="Calibri"/>
      <family val="2"/>
      <scheme val="minor"/>
    </font>
    <font>
      <sz val="9"/>
      <color indexed="81"/>
      <name val="Segoe UI"/>
      <family val="2"/>
    </font>
    <font>
      <b/>
      <sz val="9"/>
      <color indexed="81"/>
      <name val="Segoe UI"/>
      <family val="2"/>
    </font>
    <font>
      <sz val="10"/>
      <color theme="1"/>
      <name val="Arial"/>
      <family val="2"/>
    </font>
    <font>
      <b/>
      <sz val="10"/>
      <color theme="1"/>
      <name val="Arial"/>
      <family val="2"/>
    </font>
    <font>
      <sz val="11"/>
      <color theme="1"/>
      <name val="Arial"/>
      <family val="2"/>
    </font>
    <font>
      <sz val="11"/>
      <color rgb="FFFF0000"/>
      <name val="Arial"/>
      <family val="2"/>
    </font>
    <font>
      <sz val="11"/>
      <name val="Arial"/>
      <family val="2"/>
    </font>
    <font>
      <b/>
      <sz val="11"/>
      <name val="Arial"/>
      <family val="2"/>
    </font>
    <font>
      <sz val="11"/>
      <color rgb="FFFF0000"/>
      <name val="Calibri"/>
      <family val="2"/>
      <scheme val="minor"/>
    </font>
    <font>
      <b/>
      <sz val="11"/>
      <color theme="1"/>
      <name val="Calibri"/>
      <family val="2"/>
      <scheme val="minor"/>
    </font>
    <font>
      <b/>
      <sz val="16"/>
      <name val="Calibri"/>
      <family val="2"/>
      <scheme val="minor"/>
    </font>
    <font>
      <u/>
      <sz val="10"/>
      <color theme="10"/>
      <name val="Arial"/>
      <family val="2"/>
    </font>
    <font>
      <sz val="14"/>
      <color theme="1"/>
      <name val="Calibri"/>
      <family val="2"/>
      <scheme val="minor"/>
    </font>
    <font>
      <sz val="12"/>
      <color theme="1"/>
      <name val="Calibri"/>
      <family val="2"/>
      <scheme val="minor"/>
    </font>
    <font>
      <b/>
      <sz val="14"/>
      <color theme="9" tint="-0.499984740745262"/>
      <name val="Calibri"/>
      <family val="2"/>
      <scheme val="minor"/>
    </font>
    <font>
      <b/>
      <sz val="14"/>
      <name val="Calibri"/>
      <family val="2"/>
      <scheme val="minor"/>
    </font>
    <font>
      <sz val="14"/>
      <name val="Calibri"/>
      <family val="2"/>
      <scheme val="minor"/>
    </font>
    <font>
      <b/>
      <sz val="11"/>
      <name val="Calibri"/>
      <family val="2"/>
      <scheme val="minor"/>
    </font>
    <font>
      <u/>
      <sz val="11"/>
      <color theme="10"/>
      <name val="Calibri"/>
      <family val="2"/>
    </font>
    <font>
      <b/>
      <sz val="11"/>
      <name val="Calibri"/>
      <family val="2"/>
    </font>
    <font>
      <sz val="11"/>
      <color theme="9" tint="-0.499984740745262"/>
      <name val="Calibri"/>
      <family val="2"/>
      <scheme val="minor"/>
    </font>
    <font>
      <sz val="11"/>
      <name val="Calibri"/>
      <family val="2"/>
      <scheme val="minor"/>
    </font>
    <font>
      <sz val="12"/>
      <name val="Calibri"/>
      <family val="2"/>
      <scheme val="minor"/>
    </font>
    <font>
      <b/>
      <sz val="12"/>
      <name val="Calibri"/>
      <family val="2"/>
      <scheme val="minor"/>
    </font>
    <font>
      <b/>
      <sz val="12"/>
      <color theme="1"/>
      <name val="Calibri"/>
      <family val="2"/>
      <scheme val="minor"/>
    </font>
    <font>
      <sz val="12"/>
      <color theme="9" tint="-0.499984740745262"/>
      <name val="Calibri"/>
      <family val="2"/>
      <scheme val="minor"/>
    </font>
    <font>
      <b/>
      <sz val="12"/>
      <name val="Calibri"/>
      <family val="2"/>
    </font>
    <font>
      <sz val="12"/>
      <color rgb="FFFF0000"/>
      <name val="Calibri"/>
      <family val="2"/>
      <scheme val="minor"/>
    </font>
    <font>
      <b/>
      <u/>
      <sz val="10"/>
      <color theme="1"/>
      <name val="Arial"/>
      <family val="2"/>
    </font>
    <font>
      <u/>
      <sz val="12"/>
      <color theme="9" tint="-0.499984740745262"/>
      <name val="Calibri"/>
      <family val="2"/>
      <scheme val="minor"/>
    </font>
    <font>
      <sz val="12"/>
      <name val="Calibri"/>
      <family val="2"/>
    </font>
    <font>
      <b/>
      <u/>
      <sz val="11"/>
      <name val="Calibri"/>
      <family val="2"/>
    </font>
    <font>
      <sz val="8"/>
      <color theme="1"/>
      <name val="Segoe UI"/>
      <family val="2"/>
    </font>
    <font>
      <sz val="8"/>
      <color theme="1"/>
      <name val="Segoe UI"/>
      <family val="2"/>
    </font>
    <font>
      <sz val="12.1"/>
      <color theme="1"/>
      <name val="Times New Roman"/>
      <family val="1"/>
    </font>
    <font>
      <sz val="10"/>
      <color rgb="FF374151"/>
      <name val="Segoe UI"/>
      <family val="2"/>
    </font>
    <font>
      <sz val="10"/>
      <color rgb="FF374151"/>
      <name val="Segoe UI"/>
      <family val="2"/>
    </font>
  </fonts>
  <fills count="5">
    <fill>
      <patternFill patternType="none"/>
    </fill>
    <fill>
      <patternFill patternType="gray125"/>
    </fill>
    <fill>
      <patternFill patternType="solid">
        <fgColor theme="9" tint="0.39997558519241921"/>
        <bgColor indexed="64"/>
      </patternFill>
    </fill>
    <fill>
      <patternFill patternType="solid">
        <fgColor theme="9" tint="0.79998168889431442"/>
        <bgColor indexed="64"/>
      </patternFill>
    </fill>
    <fill>
      <patternFill patternType="solid">
        <fgColor theme="0" tint="-0.14999847407452621"/>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style="thin">
        <color rgb="FFFF0000"/>
      </left>
      <right style="thin">
        <color rgb="FFFF0000"/>
      </right>
      <top style="thin">
        <color rgb="FFFF0000"/>
      </top>
      <bottom style="thin">
        <color rgb="FFFF0000"/>
      </bottom>
      <diagonal/>
    </border>
    <border>
      <left/>
      <right/>
      <top style="thin">
        <color indexed="64"/>
      </top>
      <bottom style="thin">
        <color indexed="64"/>
      </bottom>
      <diagonal/>
    </border>
    <border>
      <left style="thin">
        <color theme="0" tint="-0.34998626667073579"/>
      </left>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s>
  <cellStyleXfs count="6">
    <xf numFmtId="0" fontId="0" fillId="0" borderId="0"/>
    <xf numFmtId="9" fontId="8" fillId="0" borderId="0" applyFont="0" applyFill="0" applyBorder="0" applyAlignment="0" applyProtection="0"/>
    <xf numFmtId="0" fontId="17" fillId="0" borderId="0" applyNumberFormat="0" applyFill="0" applyBorder="0" applyAlignment="0" applyProtection="0"/>
    <xf numFmtId="0" fontId="2" fillId="0" borderId="0"/>
    <xf numFmtId="0" fontId="24" fillId="0" borderId="0" applyNumberFormat="0" applyFill="0" applyBorder="0" applyAlignment="0" applyProtection="0">
      <alignment vertical="top"/>
      <protection locked="0"/>
    </xf>
    <xf numFmtId="0" fontId="1" fillId="0" borderId="0"/>
  </cellStyleXfs>
  <cellXfs count="131">
    <xf numFmtId="0" fontId="0" fillId="0" borderId="0" xfId="0"/>
    <xf numFmtId="0" fontId="0" fillId="0" borderId="0" xfId="0" applyProtection="1">
      <protection locked="0"/>
    </xf>
    <xf numFmtId="0" fontId="0" fillId="2" borderId="0" xfId="0" applyFill="1" applyProtection="1">
      <protection locked="0"/>
    </xf>
    <xf numFmtId="0" fontId="3" fillId="2" borderId="0" xfId="0" applyFont="1" applyFill="1" applyProtection="1">
      <protection locked="0"/>
    </xf>
    <xf numFmtId="0" fontId="0" fillId="3" borderId="7" xfId="0" applyFill="1" applyBorder="1" applyProtection="1">
      <protection locked="0"/>
    </xf>
    <xf numFmtId="0" fontId="0" fillId="3" borderId="8" xfId="0" applyFill="1" applyBorder="1" applyProtection="1">
      <protection locked="0"/>
    </xf>
    <xf numFmtId="0" fontId="3" fillId="3" borderId="1" xfId="0" applyFont="1" applyFill="1" applyBorder="1" applyAlignment="1">
      <alignment horizontal="center" vertical="center"/>
    </xf>
    <xf numFmtId="0" fontId="3" fillId="3" borderId="1" xfId="0" quotePrefix="1" applyFont="1" applyFill="1" applyBorder="1" applyAlignment="1">
      <alignment horizontal="center" vertical="center" wrapText="1"/>
    </xf>
    <xf numFmtId="0" fontId="3" fillId="3" borderId="1" xfId="0" applyFont="1" applyFill="1" applyBorder="1" applyAlignment="1">
      <alignment horizontal="left" vertical="center" wrapText="1"/>
    </xf>
    <xf numFmtId="0" fontId="3" fillId="3" borderId="1" xfId="0" applyFont="1" applyFill="1" applyBorder="1" applyAlignment="1">
      <alignment horizontal="center" vertical="center" wrapText="1"/>
    </xf>
    <xf numFmtId="0" fontId="3" fillId="3" borderId="3" xfId="0" applyFont="1" applyFill="1" applyBorder="1" applyAlignment="1">
      <alignment horizontal="center" vertical="center"/>
    </xf>
    <xf numFmtId="0" fontId="10" fillId="0" borderId="1" xfId="0" applyFont="1" applyBorder="1" applyAlignment="1" applyProtection="1">
      <alignment vertical="center"/>
      <protection locked="0"/>
    </xf>
    <xf numFmtId="0" fontId="10" fillId="0" borderId="0" xfId="0" applyFont="1" applyProtection="1">
      <protection locked="0"/>
    </xf>
    <xf numFmtId="166" fontId="10" fillId="0" borderId="2" xfId="0" applyNumberFormat="1" applyFont="1" applyBorder="1" applyAlignment="1">
      <alignment horizontal="right" vertical="center"/>
    </xf>
    <xf numFmtId="166" fontId="12" fillId="0" borderId="2" xfId="0" applyNumberFormat="1" applyFont="1" applyBorder="1" applyAlignment="1">
      <alignment horizontal="right" vertical="center"/>
    </xf>
    <xf numFmtId="0" fontId="10" fillId="0" borderId="1" xfId="0" applyFont="1" applyBorder="1" applyAlignment="1">
      <alignment horizontal="center" vertical="center"/>
    </xf>
    <xf numFmtId="1" fontId="10" fillId="0" borderId="2" xfId="0" quotePrefix="1" applyNumberFormat="1" applyFont="1" applyBorder="1" applyAlignment="1">
      <alignment horizontal="center" vertical="center"/>
    </xf>
    <xf numFmtId="1" fontId="10" fillId="0" borderId="2" xfId="0" applyNumberFormat="1" applyFont="1" applyBorder="1" applyAlignment="1">
      <alignment horizontal="left" vertical="center"/>
    </xf>
    <xf numFmtId="1" fontId="3" fillId="3" borderId="2" xfId="0" quotePrefix="1" applyNumberFormat="1" applyFont="1" applyFill="1" applyBorder="1" applyAlignment="1">
      <alignment horizontal="center" vertical="center"/>
    </xf>
    <xf numFmtId="1" fontId="3" fillId="3" borderId="2" xfId="0" applyNumberFormat="1" applyFont="1" applyFill="1" applyBorder="1" applyAlignment="1">
      <alignment horizontal="left" vertical="center"/>
    </xf>
    <xf numFmtId="1" fontId="3" fillId="3" borderId="2" xfId="0" applyNumberFormat="1" applyFont="1" applyFill="1" applyBorder="1" applyAlignment="1">
      <alignment horizontal="center" vertical="center"/>
    </xf>
    <xf numFmtId="166" fontId="3" fillId="3" borderId="2" xfId="0" applyNumberFormat="1" applyFont="1" applyFill="1" applyBorder="1" applyAlignment="1">
      <alignment horizontal="right" vertical="center"/>
    </xf>
    <xf numFmtId="166" fontId="13" fillId="3" borderId="2" xfId="0" applyNumberFormat="1" applyFont="1" applyFill="1" applyBorder="1" applyAlignment="1">
      <alignment horizontal="right" vertical="center"/>
    </xf>
    <xf numFmtId="164" fontId="11" fillId="4" borderId="2" xfId="0" applyNumberFormat="1" applyFont="1" applyFill="1" applyBorder="1" applyAlignment="1" applyProtection="1">
      <alignment horizontal="center" vertical="center"/>
      <protection locked="0"/>
    </xf>
    <xf numFmtId="167" fontId="11" fillId="4" borderId="2" xfId="1" applyNumberFormat="1" applyFont="1" applyFill="1" applyBorder="1" applyAlignment="1" applyProtection="1">
      <alignment horizontal="center" vertical="center"/>
      <protection locked="0"/>
    </xf>
    <xf numFmtId="165" fontId="11" fillId="4" borderId="2" xfId="1" applyNumberFormat="1" applyFont="1" applyFill="1" applyBorder="1" applyAlignment="1" applyProtection="1">
      <alignment horizontal="center" vertical="center"/>
      <protection locked="0"/>
    </xf>
    <xf numFmtId="0" fontId="3" fillId="4" borderId="1" xfId="0" applyFont="1" applyFill="1" applyBorder="1" applyAlignment="1">
      <alignment horizontal="center" vertical="center" wrapText="1"/>
    </xf>
    <xf numFmtId="0" fontId="10" fillId="3" borderId="0" xfId="0" applyFont="1" applyFill="1"/>
    <xf numFmtId="0" fontId="10" fillId="3" borderId="0" xfId="0" quotePrefix="1" applyFont="1" applyFill="1" applyAlignment="1">
      <alignment horizontal="center"/>
    </xf>
    <xf numFmtId="169" fontId="10" fillId="3" borderId="0" xfId="0" applyNumberFormat="1" applyFont="1" applyFill="1" applyAlignment="1">
      <alignment horizontal="right"/>
    </xf>
    <xf numFmtId="0" fontId="10" fillId="3" borderId="10" xfId="0" applyFont="1" applyFill="1" applyBorder="1" applyProtection="1">
      <protection locked="0"/>
    </xf>
    <xf numFmtId="164" fontId="10" fillId="3" borderId="0" xfId="0" applyNumberFormat="1" applyFont="1" applyFill="1"/>
    <xf numFmtId="0" fontId="0" fillId="3" borderId="0" xfId="0" applyFill="1"/>
    <xf numFmtId="0" fontId="0" fillId="3" borderId="10" xfId="0" applyFill="1" applyBorder="1" applyProtection="1">
      <protection locked="0"/>
    </xf>
    <xf numFmtId="166" fontId="10" fillId="3" borderId="0" xfId="0" applyNumberFormat="1" applyFont="1" applyFill="1"/>
    <xf numFmtId="168" fontId="10" fillId="3" borderId="0" xfId="0" applyNumberFormat="1" applyFont="1" applyFill="1"/>
    <xf numFmtId="0" fontId="9" fillId="0" borderId="0" xfId="0" applyFont="1"/>
    <xf numFmtId="0" fontId="0" fillId="3" borderId="6" xfId="0" applyFill="1" applyBorder="1"/>
    <xf numFmtId="0" fontId="0" fillId="3" borderId="5" xfId="0" applyFill="1" applyBorder="1"/>
    <xf numFmtId="0" fontId="0" fillId="3" borderId="11" xfId="0" applyFill="1" applyBorder="1"/>
    <xf numFmtId="0" fontId="0" fillId="3" borderId="4" xfId="0" applyFill="1" applyBorder="1"/>
    <xf numFmtId="0" fontId="5" fillId="2" borderId="0" xfId="0" applyFont="1" applyFill="1"/>
    <xf numFmtId="0" fontId="10" fillId="3" borderId="9" xfId="0" applyFont="1" applyFill="1" applyBorder="1" applyAlignment="1">
      <alignment horizontal="center"/>
    </xf>
    <xf numFmtId="0" fontId="0" fillId="3" borderId="9" xfId="0" applyFill="1" applyBorder="1" applyAlignment="1">
      <alignment horizontal="center"/>
    </xf>
    <xf numFmtId="0" fontId="25" fillId="3" borderId="0" xfId="4" applyFont="1" applyFill="1" applyAlignment="1" applyProtection="1"/>
    <xf numFmtId="0" fontId="24" fillId="3" borderId="0" xfId="4" applyFill="1" applyAlignment="1" applyProtection="1"/>
    <xf numFmtId="0" fontId="17" fillId="0" borderId="0" xfId="2" applyProtection="1">
      <protection locked="0"/>
    </xf>
    <xf numFmtId="0" fontId="3" fillId="0" borderId="1" xfId="0" applyFont="1" applyBorder="1" applyAlignment="1">
      <alignment horizontal="center" vertical="center"/>
    </xf>
    <xf numFmtId="1" fontId="3" fillId="0" borderId="2" xfId="0" quotePrefix="1" applyNumberFormat="1" applyFont="1" applyBorder="1" applyAlignment="1">
      <alignment horizontal="center" vertical="center"/>
    </xf>
    <xf numFmtId="1" fontId="3" fillId="0" borderId="2" xfId="0" applyNumberFormat="1" applyFont="1" applyBorder="1" applyAlignment="1">
      <alignment horizontal="left" vertical="center"/>
    </xf>
    <xf numFmtId="166" fontId="3" fillId="0" borderId="2" xfId="0" applyNumberFormat="1" applyFont="1" applyBorder="1" applyAlignment="1">
      <alignment horizontal="right" vertical="center"/>
    </xf>
    <xf numFmtId="0" fontId="0" fillId="2" borderId="0" xfId="0" applyFill="1"/>
    <xf numFmtId="0" fontId="17" fillId="0" borderId="0" xfId="2" applyProtection="1"/>
    <xf numFmtId="0" fontId="10" fillId="0" borderId="1" xfId="0" applyFont="1" applyBorder="1" applyAlignment="1" applyProtection="1">
      <alignment horizontal="center" vertical="center"/>
      <protection locked="0"/>
    </xf>
    <xf numFmtId="1" fontId="3" fillId="3" borderId="6" xfId="0" applyNumberFormat="1" applyFont="1" applyFill="1" applyBorder="1" applyAlignment="1">
      <alignment horizontal="center" vertical="center"/>
    </xf>
    <xf numFmtId="167" fontId="11" fillId="0" borderId="12" xfId="1" applyNumberFormat="1" applyFont="1" applyFill="1" applyBorder="1" applyAlignment="1" applyProtection="1">
      <alignment horizontal="center" vertical="center"/>
      <protection locked="0"/>
    </xf>
    <xf numFmtId="166" fontId="10" fillId="0" borderId="13" xfId="0" applyNumberFormat="1" applyFont="1" applyBorder="1" applyAlignment="1">
      <alignment horizontal="right" vertical="center"/>
    </xf>
    <xf numFmtId="1" fontId="3" fillId="3" borderId="11" xfId="0" applyNumberFormat="1" applyFont="1" applyFill="1" applyBorder="1" applyAlignment="1">
      <alignment horizontal="center" vertical="center"/>
    </xf>
    <xf numFmtId="0" fontId="1" fillId="0" borderId="0" xfId="5"/>
    <xf numFmtId="0" fontId="14" fillId="0" borderId="0" xfId="5" applyFont="1"/>
    <xf numFmtId="0" fontId="20" fillId="3" borderId="0" xfId="5" applyFont="1" applyFill="1"/>
    <xf numFmtId="0" fontId="1" fillId="3" borderId="0" xfId="5" applyFill="1"/>
    <xf numFmtId="0" fontId="21" fillId="3" borderId="0" xfId="5" applyFont="1" applyFill="1" applyAlignment="1">
      <alignment horizontal="left" vertical="center"/>
    </xf>
    <xf numFmtId="0" fontId="22" fillId="3" borderId="0" xfId="5" applyFont="1" applyFill="1"/>
    <xf numFmtId="0" fontId="23" fillId="3" borderId="0" xfId="5" applyFont="1" applyFill="1" applyAlignment="1">
      <alignment horizontal="right"/>
    </xf>
    <xf numFmtId="0" fontId="26" fillId="3" borderId="0" xfId="5" applyFont="1" applyFill="1"/>
    <xf numFmtId="0" fontId="27" fillId="0" borderId="0" xfId="5" applyFont="1"/>
    <xf numFmtId="0" fontId="15" fillId="3" borderId="0" xfId="5" applyFont="1" applyFill="1"/>
    <xf numFmtId="0" fontId="19" fillId="3" borderId="0" xfId="5" applyFont="1" applyFill="1"/>
    <xf numFmtId="0" fontId="29" fillId="3" borderId="0" xfId="5" applyFont="1" applyFill="1" applyAlignment="1">
      <alignment horizontal="left" vertical="center"/>
    </xf>
    <xf numFmtId="0" fontId="30" fillId="3" borderId="0" xfId="5" applyFont="1" applyFill="1"/>
    <xf numFmtId="0" fontId="31" fillId="3" borderId="0" xfId="5" applyFont="1" applyFill="1"/>
    <xf numFmtId="0" fontId="29" fillId="3" borderId="0" xfId="5" applyFont="1" applyFill="1"/>
    <xf numFmtId="0" fontId="28" fillId="3" borderId="0" xfId="5" applyFont="1" applyFill="1"/>
    <xf numFmtId="0" fontId="33" fillId="3" borderId="0" xfId="5" applyFont="1" applyFill="1"/>
    <xf numFmtId="0" fontId="28" fillId="3" borderId="0" xfId="5" applyFont="1" applyFill="1" applyAlignment="1">
      <alignment horizontal="right"/>
    </xf>
    <xf numFmtId="0" fontId="27" fillId="3" borderId="0" xfId="5" applyFont="1" applyFill="1"/>
    <xf numFmtId="0" fontId="33" fillId="3" borderId="0" xfId="5" applyFont="1" applyFill="1" applyAlignment="1">
      <alignment horizontal="right"/>
    </xf>
    <xf numFmtId="0" fontId="28" fillId="3" borderId="0" xfId="5" applyFont="1" applyFill="1" applyAlignment="1">
      <alignment horizontal="left"/>
    </xf>
    <xf numFmtId="0" fontId="0" fillId="3" borderId="0" xfId="2" applyFont="1" applyFill="1" applyAlignment="1" applyProtection="1"/>
    <xf numFmtId="0" fontId="25" fillId="3" borderId="0" xfId="4" applyFont="1" applyFill="1" applyAlignment="1" applyProtection="1">
      <alignment horizontal="center"/>
    </xf>
    <xf numFmtId="0" fontId="16" fillId="2" borderId="0" xfId="5" applyFont="1" applyFill="1"/>
    <xf numFmtId="164" fontId="18" fillId="2" borderId="0" xfId="5" applyNumberFormat="1" applyFont="1" applyFill="1"/>
    <xf numFmtId="0" fontId="19" fillId="2" borderId="0" xfId="5" applyFont="1" applyFill="1" applyAlignment="1">
      <alignment horizontal="left"/>
    </xf>
    <xf numFmtId="0" fontId="19" fillId="2" borderId="0" xfId="5" applyFont="1" applyFill="1" applyAlignment="1">
      <alignment horizontal="center"/>
    </xf>
    <xf numFmtId="0" fontId="19" fillId="2" borderId="0" xfId="5" applyFont="1" applyFill="1" applyAlignment="1">
      <alignment horizontal="right"/>
    </xf>
    <xf numFmtId="0" fontId="19" fillId="2" borderId="0" xfId="5" quotePrefix="1" applyFont="1" applyFill="1" applyAlignment="1">
      <alignment horizontal="left"/>
    </xf>
    <xf numFmtId="0" fontId="1" fillId="2" borderId="0" xfId="5" applyFill="1" applyAlignment="1">
      <alignment horizontal="left" vertical="top"/>
    </xf>
    <xf numFmtId="4" fontId="1" fillId="2" borderId="0" xfId="5" applyNumberFormat="1" applyFill="1"/>
    <xf numFmtId="14" fontId="1" fillId="2" borderId="0" xfId="5" applyNumberFormat="1" applyFill="1" applyAlignment="1">
      <alignment horizontal="center"/>
    </xf>
    <xf numFmtId="14" fontId="1" fillId="2" borderId="0" xfId="5" applyNumberFormat="1" applyFill="1"/>
    <xf numFmtId="0" fontId="20" fillId="3" borderId="0" xfId="0" applyFont="1" applyFill="1"/>
    <xf numFmtId="0" fontId="35" fillId="3" borderId="0" xfId="2" applyFont="1" applyFill="1" applyAlignment="1" applyProtection="1"/>
    <xf numFmtId="0" fontId="28" fillId="3" borderId="0" xfId="0" applyFont="1" applyFill="1"/>
    <xf numFmtId="0" fontId="36" fillId="3" borderId="0" xfId="4" applyFont="1" applyFill="1" applyAlignment="1" applyProtection="1"/>
    <xf numFmtId="0" fontId="37" fillId="3" borderId="0" xfId="4" applyFont="1" applyFill="1" applyAlignment="1" applyProtection="1"/>
    <xf numFmtId="0" fontId="0" fillId="0" borderId="13" xfId="0" applyBorder="1"/>
    <xf numFmtId="0" fontId="0" fillId="0" borderId="13" xfId="0" applyBorder="1" applyAlignment="1">
      <alignment horizontal="center"/>
    </xf>
    <xf numFmtId="0" fontId="38" fillId="0" borderId="0" xfId="0" applyFont="1" applyAlignment="1">
      <alignment vertical="top" wrapText="1"/>
    </xf>
    <xf numFmtId="0" fontId="39" fillId="0" borderId="0" xfId="0" applyFont="1" applyAlignment="1">
      <alignment horizontal="left" vertical="top" wrapText="1"/>
    </xf>
    <xf numFmtId="0" fontId="38" fillId="0" borderId="0" xfId="0" applyFont="1" applyAlignment="1">
      <alignment horizontal="left" vertical="top" wrapText="1"/>
    </xf>
    <xf numFmtId="0" fontId="0" fillId="0" borderId="0" xfId="0" applyAlignment="1">
      <alignment vertical="top" wrapText="1"/>
    </xf>
    <xf numFmtId="0" fontId="39" fillId="0" borderId="0" xfId="0" applyFont="1" applyAlignment="1">
      <alignment vertical="top" wrapText="1"/>
    </xf>
    <xf numFmtId="0" fontId="40" fillId="0" borderId="0" xfId="0" applyFont="1" applyAlignment="1">
      <alignment vertical="top" wrapText="1"/>
    </xf>
    <xf numFmtId="0" fontId="42" fillId="0" borderId="0" xfId="0" applyFont="1" applyAlignment="1">
      <alignment horizontal="left" vertical="center"/>
    </xf>
    <xf numFmtId="0" fontId="0" fillId="0" borderId="0" xfId="0" applyAlignment="1">
      <alignment horizontal="left" vertical="center" indent="1"/>
    </xf>
    <xf numFmtId="0" fontId="41" fillId="0" borderId="0" xfId="0" applyFont="1" applyAlignment="1">
      <alignment horizontal="left" vertical="center" indent="1"/>
    </xf>
    <xf numFmtId="0" fontId="0" fillId="0" borderId="3" xfId="0" applyBorder="1"/>
    <xf numFmtId="0" fontId="0" fillId="0" borderId="15" xfId="0" applyBorder="1"/>
    <xf numFmtId="0" fontId="0" fillId="0" borderId="16" xfId="0" applyBorder="1"/>
    <xf numFmtId="0" fontId="0" fillId="0" borderId="1" xfId="0" applyBorder="1"/>
    <xf numFmtId="0" fontId="0" fillId="0" borderId="5" xfId="0" applyBorder="1"/>
    <xf numFmtId="0" fontId="0" fillId="0" borderId="4" xfId="0" applyBorder="1"/>
    <xf numFmtId="0" fontId="0" fillId="0" borderId="17" xfId="0" applyBorder="1"/>
    <xf numFmtId="0" fontId="0" fillId="0" borderId="2" xfId="0" applyBorder="1"/>
    <xf numFmtId="170" fontId="0" fillId="0" borderId="5" xfId="0" applyNumberFormat="1" applyBorder="1"/>
    <xf numFmtId="170" fontId="0" fillId="0" borderId="7" xfId="0" applyNumberFormat="1" applyBorder="1"/>
    <xf numFmtId="170" fontId="0" fillId="0" borderId="0" xfId="0" applyNumberFormat="1"/>
    <xf numFmtId="170" fontId="0" fillId="0" borderId="10" xfId="0" applyNumberFormat="1" applyBorder="1"/>
    <xf numFmtId="170" fontId="0" fillId="0" borderId="4" xfId="0" applyNumberFormat="1" applyBorder="1"/>
    <xf numFmtId="170" fontId="0" fillId="0" borderId="8" xfId="0" applyNumberFormat="1" applyBorder="1"/>
    <xf numFmtId="170" fontId="0" fillId="0" borderId="13" xfId="0" applyNumberFormat="1" applyBorder="1"/>
    <xf numFmtId="170" fontId="0" fillId="0" borderId="17" xfId="0" applyNumberFormat="1" applyBorder="1"/>
    <xf numFmtId="170" fontId="0" fillId="0" borderId="6" xfId="0" applyNumberFormat="1" applyBorder="1"/>
    <xf numFmtId="170" fontId="0" fillId="0" borderId="9" xfId="0" applyNumberFormat="1" applyBorder="1"/>
    <xf numFmtId="170" fontId="0" fillId="0" borderId="11" xfId="0" applyNumberFormat="1" applyBorder="1"/>
    <xf numFmtId="170" fontId="0" fillId="0" borderId="2" xfId="0" applyNumberFormat="1" applyBorder="1" applyAlignment="1">
      <alignment horizontal="center"/>
    </xf>
    <xf numFmtId="170" fontId="0" fillId="0" borderId="13" xfId="0" applyNumberFormat="1" applyBorder="1" applyAlignment="1">
      <alignment horizontal="center"/>
    </xf>
    <xf numFmtId="14" fontId="4" fillId="2" borderId="0" xfId="0" applyNumberFormat="1" applyFont="1" applyFill="1" applyAlignment="1" applyProtection="1">
      <alignment horizontal="center"/>
      <protection locked="0"/>
    </xf>
    <xf numFmtId="0" fontId="17" fillId="4" borderId="14" xfId="2" applyFill="1" applyBorder="1" applyAlignment="1" applyProtection="1">
      <alignment horizontal="center" vertical="center"/>
      <protection locked="0"/>
    </xf>
    <xf numFmtId="0" fontId="17" fillId="4" borderId="0" xfId="2" applyFill="1" applyBorder="1" applyAlignment="1" applyProtection="1">
      <alignment horizontal="center" vertical="center"/>
      <protection locked="0"/>
    </xf>
  </cellXfs>
  <cellStyles count="6">
    <cellStyle name="Link" xfId="2" builtinId="8"/>
    <cellStyle name="Link 2" xfId="4" xr:uid="{00000000-0005-0000-0000-000001000000}"/>
    <cellStyle name="Prozent" xfId="1" builtinId="5"/>
    <cellStyle name="Standard" xfId="0" builtinId="0"/>
    <cellStyle name="Standard 2" xfId="3" xr:uid="{00000000-0005-0000-0000-000004000000}"/>
    <cellStyle name="Standard 2 2" xfId="5" xr:uid="{00000000-0005-0000-0000-000005000000}"/>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hyperlink" Target="mailto:service@controllerspielwiese.de?subject=Excel-Tool%20Handelswarenkalkulation%20f&#252;r%20EUR%204,99%20kaufen" TargetMode="External"/><Relationship Id="rId2" Type="http://schemas.openxmlformats.org/officeDocument/2006/relationships/image" Target="../media/image1.png"/><Relationship Id="rId1" Type="http://schemas.openxmlformats.org/officeDocument/2006/relationships/hyperlink" Target="https://www.controllerspielwiese.de/" TargetMode="External"/><Relationship Id="rId5" Type="http://schemas.openxmlformats.org/officeDocument/2006/relationships/image" Target="../media/image2.png"/><Relationship Id="rId4" Type="http://schemas.openxmlformats.org/officeDocument/2006/relationships/hyperlink" Target="https://ko-fi.com/controllerspielwiese" TargetMode="External"/></Relationships>
</file>

<file path=xl/drawings/_rels/drawing2.xml.rels><?xml version="1.0" encoding="UTF-8" standalone="yes"?>
<Relationships xmlns="http://schemas.openxmlformats.org/package/2006/relationships"><Relationship Id="rId3" Type="http://schemas.openxmlformats.org/officeDocument/2006/relationships/hyperlink" Target="mailto:service@controllerspielwiese.de?subject=Excel-Tool%20Handelswarenkalkulation%20f&#252;r%20EUR%204,99%20kaufen" TargetMode="External"/><Relationship Id="rId2" Type="http://schemas.openxmlformats.org/officeDocument/2006/relationships/image" Target="../media/image1.png"/><Relationship Id="rId1" Type="http://schemas.openxmlformats.org/officeDocument/2006/relationships/hyperlink" Target="https://www.controllerspielwiese.de/" TargetMode="External"/><Relationship Id="rId5" Type="http://schemas.openxmlformats.org/officeDocument/2006/relationships/image" Target="../media/image2.png"/><Relationship Id="rId4" Type="http://schemas.openxmlformats.org/officeDocument/2006/relationships/hyperlink" Target="https://ko-fi.com/controllerspielwiese" TargetMode="External"/></Relationships>
</file>

<file path=xl/drawings/_rels/drawing3.xml.rels><?xml version="1.0" encoding="UTF-8" standalone="yes"?>
<Relationships xmlns="http://schemas.openxmlformats.org/package/2006/relationships"><Relationship Id="rId3" Type="http://schemas.openxmlformats.org/officeDocument/2006/relationships/hyperlink" Target="mailto:service@controllerspielwiese.de?subject=Excel-Tool%20Handelswarenkalkulation%20f&#252;r%20EUR%204,99%20kaufen" TargetMode="External"/><Relationship Id="rId2" Type="http://schemas.openxmlformats.org/officeDocument/2006/relationships/image" Target="../media/image1.png"/><Relationship Id="rId1" Type="http://schemas.openxmlformats.org/officeDocument/2006/relationships/hyperlink" Target="https://www.controllerspielwiese.de/" TargetMode="External"/></Relationships>
</file>

<file path=xl/drawings/_rels/drawing4.xml.rels><?xml version="1.0" encoding="UTF-8" standalone="yes"?>
<Relationships xmlns="http://schemas.openxmlformats.org/package/2006/relationships"><Relationship Id="rId3" Type="http://schemas.openxmlformats.org/officeDocument/2006/relationships/hyperlink" Target="#Erstens"/><Relationship Id="rId2" Type="http://schemas.openxmlformats.org/officeDocument/2006/relationships/image" Target="../media/image3.jpeg"/><Relationship Id="rId1" Type="http://schemas.openxmlformats.org/officeDocument/2006/relationships/hyperlink" Target="https://www.controllerspielwiese.de/" TargetMode="External"/><Relationship Id="rId5" Type="http://schemas.openxmlformats.org/officeDocument/2006/relationships/image" Target="../media/image2.png"/><Relationship Id="rId4" Type="http://schemas.openxmlformats.org/officeDocument/2006/relationships/hyperlink" Target="https://ko-fi.com/controllerspielwiese" TargetMode="External"/></Relationships>
</file>

<file path=xl/drawings/_rels/drawing5.x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6</xdr:col>
      <xdr:colOff>9525</xdr:colOff>
      <xdr:row>1</xdr:row>
      <xdr:rowOff>51961</xdr:rowOff>
    </xdr:from>
    <xdr:to>
      <xdr:col>6</xdr:col>
      <xdr:colOff>2743200</xdr:colOff>
      <xdr:row>3</xdr:row>
      <xdr:rowOff>133350</xdr:rowOff>
    </xdr:to>
    <xdr:pic>
      <xdr:nvPicPr>
        <xdr:cNvPr id="6" name="Grafik 2">
          <a:hlinkClick xmlns:r="http://schemas.openxmlformats.org/officeDocument/2006/relationships" r:id="rId1"/>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448300" y="128161"/>
          <a:ext cx="2733675" cy="5100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0</xdr:colOff>
      <xdr:row>5</xdr:row>
      <xdr:rowOff>1</xdr:rowOff>
    </xdr:from>
    <xdr:to>
      <xdr:col>12</xdr:col>
      <xdr:colOff>666750</xdr:colOff>
      <xdr:row>24</xdr:row>
      <xdr:rowOff>85725</xdr:rowOff>
    </xdr:to>
    <xdr:sp macro="" textlink="">
      <xdr:nvSpPr>
        <xdr:cNvPr id="8" name="Textfeld 7">
          <a:hlinkClick xmlns:r="http://schemas.openxmlformats.org/officeDocument/2006/relationships" r:id="rId3"/>
          <a:extLst>
            <a:ext uri="{FF2B5EF4-FFF2-40B4-BE49-F238E27FC236}">
              <a16:creationId xmlns:a16="http://schemas.microsoft.com/office/drawing/2014/main" id="{00000000-0008-0000-0000-000008000000}"/>
            </a:ext>
          </a:extLst>
        </xdr:cNvPr>
        <xdr:cNvSpPr txBox="1">
          <a:spLocks noChangeAspect="1"/>
        </xdr:cNvSpPr>
      </xdr:nvSpPr>
      <xdr:spPr>
        <a:xfrm>
          <a:off x="8924925" y="828676"/>
          <a:ext cx="3714750" cy="3590924"/>
        </a:xfrm>
        <a:prstGeom prst="rect">
          <a:avLst/>
        </a:prstGeom>
        <a:solidFill>
          <a:srgbClr val="70AD47">
            <a:lumMod val="20000"/>
            <a:lumOff val="80000"/>
          </a:srgbClr>
        </a:solidFill>
        <a:ln w="12700" cmpd="sng">
          <a:solidFill>
            <a:sysClr val="windowText" lastClr="000000"/>
          </a:solidFill>
        </a:ln>
        <a:effectLst>
          <a:innerShdw blurRad="63500" dist="50800" dir="2700000">
            <a:prstClr val="black">
              <a:alpha val="50000"/>
            </a:prstClr>
          </a:innerShdw>
        </a:effectLst>
      </xdr:spPr>
      <xdr:txBody>
        <a:bodyPr vertOverflow="clip" wrap="square" rtlCol="0" anchor="t"/>
        <a:lstStyle/>
        <a:p>
          <a:pPr eaLnBrk="1" fontAlgn="auto" latinLnBrk="0" hangingPunct="1"/>
          <a:r>
            <a:rPr lang="de-DE" sz="1100" b="0" i="0" baseline="0">
              <a:effectLst/>
              <a:latin typeface="+mn-lt"/>
              <a:ea typeface="+mn-ea"/>
              <a:cs typeface="+mn-cs"/>
            </a:rPr>
            <a:t>Diese Handelswarenkalkulation berechnet im Rahmen einer Vorwärtskalkulation ausgehend vom Netto-Listeneinkaufspreis (Angebotspreis des Lieferanten) den Brutto-Listenverkaufspreis sowie weitere Kennzahlen.</a:t>
          </a:r>
        </a:p>
        <a:p>
          <a:pPr eaLnBrk="1" fontAlgn="auto" latinLnBrk="0" hangingPunct="1"/>
          <a:endParaRPr lang="de-DE">
            <a:effectLst/>
          </a:endParaRPr>
        </a:p>
        <a:p>
          <a:pPr eaLnBrk="1" fontAlgn="auto" latinLnBrk="0" hangingPunct="1"/>
          <a:r>
            <a:rPr lang="de-DE" sz="1100" b="0" i="0" baseline="0">
              <a:effectLst/>
              <a:latin typeface="+mn-lt"/>
              <a:ea typeface="+mn-ea"/>
              <a:cs typeface="+mn-cs"/>
            </a:rPr>
            <a:t>Die Struktur und die Daten in dieser Datei unterliegen dem Urheberschutz. Sie können für den eigenen Gebrauch abgeändert und erweitert werden. Die Weitergabe sowie ein entgeltlicher Vertrieb  sind ausdrücklich ausgeschlossen.</a:t>
          </a:r>
        </a:p>
        <a:p>
          <a:pPr eaLnBrk="1" fontAlgn="auto" latinLnBrk="0" hangingPunct="1"/>
          <a:endParaRPr lang="de-DE">
            <a:effectLst/>
          </a:endParaRPr>
        </a:p>
        <a:p>
          <a:pPr eaLnBrk="1" fontAlgn="auto" latinLnBrk="0" hangingPunct="1"/>
          <a:r>
            <a:rPr lang="de-DE" sz="1100" b="0" i="0" baseline="0">
              <a:effectLst/>
              <a:latin typeface="+mn-lt"/>
              <a:ea typeface="+mn-ea"/>
              <a:cs typeface="+mn-cs"/>
            </a:rPr>
            <a:t>Die Datei wird weiter ergänzt und in neuen Versionen veröffentlicht. Für die Richtigkeit wird keine Gewährleistung übernommen. Für Anregungen und bei auftretenden Fehlern wenden Sie sich an den Service der ControllerSpielwiese.</a:t>
          </a:r>
        </a:p>
        <a:p>
          <a:pPr eaLnBrk="1" fontAlgn="auto" latinLnBrk="0" hangingPunct="1"/>
          <a:endParaRPr lang="de-DE">
            <a:effectLst/>
          </a:endParaRPr>
        </a:p>
        <a:p>
          <a:pPr eaLnBrk="1" fontAlgn="auto" latinLnBrk="0" hangingPunct="1"/>
          <a:r>
            <a:rPr lang="de-DE" sz="1100" b="0" i="0" baseline="0">
              <a:effectLst/>
              <a:latin typeface="+mn-lt"/>
              <a:ea typeface="+mn-ea"/>
              <a:cs typeface="+mn-cs"/>
            </a:rPr>
            <a:t>Eine Version der Handelswarenkalkulation ohne Blattschutz zur freien Verwendung mit Anwendungshilfen können Sie für EUR 4,99 inkl. MwSt. hier erwerben: </a:t>
          </a:r>
          <a:endParaRPr lang="de-DE">
            <a:effectLst/>
          </a:endParaRPr>
        </a:p>
        <a:p>
          <a:pPr eaLnBrk="1" fontAlgn="auto" latinLnBrk="0" hangingPunct="1"/>
          <a:r>
            <a:rPr lang="de-DE" sz="1100" b="0" i="0" u="sng" baseline="0">
              <a:solidFill>
                <a:srgbClr val="0000FF"/>
              </a:solidFill>
              <a:effectLst/>
              <a:latin typeface="+mn-lt"/>
              <a:ea typeface="+mn-ea"/>
              <a:cs typeface="+mn-cs"/>
            </a:rPr>
            <a:t>service@controllerspielwiese.de</a:t>
          </a:r>
          <a:endParaRPr lang="de-DE">
            <a:solidFill>
              <a:srgbClr val="0000FF"/>
            </a:solidFill>
            <a:effectLst/>
          </a:endParaRPr>
        </a:p>
        <a:p>
          <a:pPr eaLnBrk="1" fontAlgn="auto" latinLnBrk="0" hangingPunct="1"/>
          <a:r>
            <a:rPr lang="de-DE" sz="1100" b="0" i="0" baseline="0">
              <a:effectLst/>
              <a:latin typeface="+mn-lt"/>
              <a:ea typeface="+mn-ea"/>
              <a:cs typeface="+mn-cs"/>
            </a:rPr>
            <a:t>Joachim Becker WebSolutions</a:t>
          </a:r>
          <a:endParaRPr lang="de-DE">
            <a:effectLst/>
          </a:endParaRPr>
        </a:p>
      </xdr:txBody>
    </xdr:sp>
    <xdr:clientData fPrintsWithSheet="0"/>
  </xdr:twoCellAnchor>
  <xdr:twoCellAnchor editAs="oneCell">
    <xdr:from>
      <xdr:col>4</xdr:col>
      <xdr:colOff>752475</xdr:colOff>
      <xdr:row>1</xdr:row>
      <xdr:rowOff>266700</xdr:rowOff>
    </xdr:from>
    <xdr:to>
      <xdr:col>6</xdr:col>
      <xdr:colOff>9525</xdr:colOff>
      <xdr:row>3</xdr:row>
      <xdr:rowOff>157163</xdr:rowOff>
    </xdr:to>
    <xdr:pic>
      <xdr:nvPicPr>
        <xdr:cNvPr id="4" name="Grafik 3" descr="Wenn meine Vorlagen weiterhelfen konnten, lasse ich mich gerne auf einen Kaffee einladen ;)" title="Buy me a coffee">
          <a:hlinkClick xmlns:r="http://schemas.openxmlformats.org/officeDocument/2006/relationships" r:id="rId4"/>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4581525" y="342900"/>
          <a:ext cx="1276350" cy="31908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9525</xdr:colOff>
      <xdr:row>1</xdr:row>
      <xdr:rowOff>51961</xdr:rowOff>
    </xdr:from>
    <xdr:to>
      <xdr:col>6</xdr:col>
      <xdr:colOff>2743200</xdr:colOff>
      <xdr:row>3</xdr:row>
      <xdr:rowOff>133350</xdr:rowOff>
    </xdr:to>
    <xdr:pic>
      <xdr:nvPicPr>
        <xdr:cNvPr id="2" name="Grafik 2">
          <a:hlinkClick xmlns:r="http://schemas.openxmlformats.org/officeDocument/2006/relationships" r:id="rId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857875" y="128161"/>
          <a:ext cx="2733675" cy="5100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0</xdr:colOff>
      <xdr:row>5</xdr:row>
      <xdr:rowOff>1</xdr:rowOff>
    </xdr:from>
    <xdr:to>
      <xdr:col>12</xdr:col>
      <xdr:colOff>666750</xdr:colOff>
      <xdr:row>22</xdr:row>
      <xdr:rowOff>85725</xdr:rowOff>
    </xdr:to>
    <xdr:sp macro="" textlink="">
      <xdr:nvSpPr>
        <xdr:cNvPr id="3" name="Textfeld 2">
          <a:hlinkClick xmlns:r="http://schemas.openxmlformats.org/officeDocument/2006/relationships" r:id="rId3"/>
          <a:extLst>
            <a:ext uri="{FF2B5EF4-FFF2-40B4-BE49-F238E27FC236}">
              <a16:creationId xmlns:a16="http://schemas.microsoft.com/office/drawing/2014/main" id="{00000000-0008-0000-0100-000003000000}"/>
            </a:ext>
          </a:extLst>
        </xdr:cNvPr>
        <xdr:cNvSpPr txBox="1">
          <a:spLocks noChangeAspect="1"/>
        </xdr:cNvSpPr>
      </xdr:nvSpPr>
      <xdr:spPr>
        <a:xfrm>
          <a:off x="8924925" y="828676"/>
          <a:ext cx="3714750" cy="3590924"/>
        </a:xfrm>
        <a:prstGeom prst="rect">
          <a:avLst/>
        </a:prstGeom>
        <a:solidFill>
          <a:srgbClr val="70AD47">
            <a:lumMod val="20000"/>
            <a:lumOff val="80000"/>
          </a:srgbClr>
        </a:solidFill>
        <a:ln w="12700" cmpd="sng">
          <a:solidFill>
            <a:sysClr val="windowText" lastClr="000000"/>
          </a:solidFill>
        </a:ln>
        <a:effectLst>
          <a:innerShdw blurRad="63500" dist="50800" dir="2700000">
            <a:prstClr val="black">
              <a:alpha val="50000"/>
            </a:prstClr>
          </a:innerShdw>
        </a:effectLst>
      </xdr:spPr>
      <xdr:txBody>
        <a:bodyPr vertOverflow="clip" wrap="square" rtlCol="0" anchor="t"/>
        <a:lstStyle/>
        <a:p>
          <a:pPr eaLnBrk="1" fontAlgn="auto" latinLnBrk="0" hangingPunct="1"/>
          <a:r>
            <a:rPr lang="de-DE" sz="1100" b="0" i="0" baseline="0">
              <a:effectLst/>
              <a:latin typeface="+mn-lt"/>
              <a:ea typeface="+mn-ea"/>
              <a:cs typeface="+mn-cs"/>
            </a:rPr>
            <a:t>Diese Handelswarenkalkulation berechnet im Rahmen einer Rückwärtskalkulation ausgehend vom Brutto-Listen</a:t>
          </a:r>
          <a:r>
            <a:rPr lang="de-DE" sz="1100" b="1" i="0" baseline="0">
              <a:solidFill>
                <a:srgbClr val="FF0000"/>
              </a:solidFill>
              <a:effectLst/>
              <a:latin typeface="+mn-lt"/>
              <a:ea typeface="+mn-ea"/>
              <a:cs typeface="+mn-cs"/>
            </a:rPr>
            <a:t>ver</a:t>
          </a:r>
          <a:r>
            <a:rPr lang="de-DE" sz="1100" b="0" i="0" baseline="0">
              <a:effectLst/>
              <a:latin typeface="+mn-lt"/>
              <a:ea typeface="+mn-ea"/>
              <a:cs typeface="+mn-cs"/>
            </a:rPr>
            <a:t>kaufspreis den Brutto-Listen</a:t>
          </a:r>
          <a:r>
            <a:rPr lang="de-DE" sz="1100" b="1" i="0" baseline="0">
              <a:solidFill>
                <a:srgbClr val="FF0000"/>
              </a:solidFill>
              <a:effectLst/>
              <a:latin typeface="+mn-lt"/>
              <a:ea typeface="+mn-ea"/>
              <a:cs typeface="+mn-cs"/>
            </a:rPr>
            <a:t>ein</a:t>
          </a:r>
          <a:r>
            <a:rPr lang="de-DE" sz="1100" b="0" i="0" baseline="0">
              <a:effectLst/>
              <a:latin typeface="+mn-lt"/>
              <a:ea typeface="+mn-ea"/>
              <a:cs typeface="+mn-cs"/>
            </a:rPr>
            <a:t>kaufspreis (Angebotspreis des Lieferanten) sowie weitere Kennzahlen.</a:t>
          </a:r>
        </a:p>
        <a:p>
          <a:pPr eaLnBrk="1" fontAlgn="auto" latinLnBrk="0" hangingPunct="1"/>
          <a:endParaRPr lang="de-DE">
            <a:effectLst/>
          </a:endParaRPr>
        </a:p>
        <a:p>
          <a:pPr eaLnBrk="1" fontAlgn="auto" latinLnBrk="0" hangingPunct="1"/>
          <a:r>
            <a:rPr lang="de-DE" sz="1100" b="0" i="0" baseline="0">
              <a:effectLst/>
              <a:latin typeface="+mn-lt"/>
              <a:ea typeface="+mn-ea"/>
              <a:cs typeface="+mn-cs"/>
            </a:rPr>
            <a:t>Die Struktur und die Daten in dieser Datei unterliegen dem Urheberschutz. Sie können für den eigenen Gebrauch abgeändert und erweitert werden. Die Weitergabe sowie ein entgeltlicher Vertrieb  sind ausdrücklich ausgeschlossen.</a:t>
          </a:r>
        </a:p>
        <a:p>
          <a:pPr eaLnBrk="1" fontAlgn="auto" latinLnBrk="0" hangingPunct="1"/>
          <a:endParaRPr lang="de-DE">
            <a:effectLst/>
          </a:endParaRPr>
        </a:p>
        <a:p>
          <a:pPr eaLnBrk="1" fontAlgn="auto" latinLnBrk="0" hangingPunct="1"/>
          <a:r>
            <a:rPr lang="de-DE" sz="1100" b="0" i="0" baseline="0">
              <a:effectLst/>
              <a:latin typeface="+mn-lt"/>
              <a:ea typeface="+mn-ea"/>
              <a:cs typeface="+mn-cs"/>
            </a:rPr>
            <a:t>Die Datei wird weiter ergänzt und in neuen Versionen veröffentlicht. Für die Richtigkeit wird keine Gewährleistung übernommen. Für Anregungen und bei auftretenden Fehlern wenden Sie sich an den Service der ControllerSpielwiese.</a:t>
          </a:r>
        </a:p>
        <a:p>
          <a:pPr eaLnBrk="1" fontAlgn="auto" latinLnBrk="0" hangingPunct="1"/>
          <a:endParaRPr lang="de-DE">
            <a:effectLst/>
          </a:endParaRPr>
        </a:p>
        <a:p>
          <a:pPr eaLnBrk="1" fontAlgn="auto" latinLnBrk="0" hangingPunct="1"/>
          <a:r>
            <a:rPr lang="de-DE" sz="1100" b="0" i="0" baseline="0">
              <a:effectLst/>
              <a:latin typeface="+mn-lt"/>
              <a:ea typeface="+mn-ea"/>
              <a:cs typeface="+mn-cs"/>
            </a:rPr>
            <a:t>Eine Version der Handelswarenkalkulation ohne Blattschutz zur freien Verwendung mhandelsschutzit Anwendungshilfen können Sie für EUR 4,99 inkl. MwSt. hier erwerben: </a:t>
          </a:r>
          <a:endParaRPr lang="de-DE">
            <a:effectLst/>
          </a:endParaRPr>
        </a:p>
        <a:p>
          <a:pPr eaLnBrk="1" fontAlgn="auto" latinLnBrk="0" hangingPunct="1"/>
          <a:r>
            <a:rPr lang="de-DE" sz="1100" b="0" i="0" u="sng" baseline="0">
              <a:solidFill>
                <a:srgbClr val="0000FF"/>
              </a:solidFill>
              <a:effectLst/>
              <a:latin typeface="+mn-lt"/>
              <a:ea typeface="+mn-ea"/>
              <a:cs typeface="+mn-cs"/>
            </a:rPr>
            <a:t>service@controllerspielwiese.de</a:t>
          </a:r>
          <a:endParaRPr lang="de-DE">
            <a:solidFill>
              <a:srgbClr val="0000FF"/>
            </a:solidFill>
            <a:effectLst/>
          </a:endParaRPr>
        </a:p>
        <a:p>
          <a:pPr eaLnBrk="1" fontAlgn="auto" latinLnBrk="0" hangingPunct="1"/>
          <a:r>
            <a:rPr lang="de-DE" sz="1100" b="0" i="0" baseline="0">
              <a:effectLst/>
              <a:latin typeface="+mn-lt"/>
              <a:ea typeface="+mn-ea"/>
              <a:cs typeface="+mn-cs"/>
            </a:rPr>
            <a:t>Joachim Becker WebSolutions</a:t>
          </a:r>
          <a:endParaRPr lang="de-DE">
            <a:effectLst/>
          </a:endParaRPr>
        </a:p>
      </xdr:txBody>
    </xdr:sp>
    <xdr:clientData fPrintsWithSheet="0"/>
  </xdr:twoCellAnchor>
  <xdr:twoCellAnchor editAs="oneCell">
    <xdr:from>
      <xdr:col>4</xdr:col>
      <xdr:colOff>742951</xdr:colOff>
      <xdr:row>1</xdr:row>
      <xdr:rowOff>278606</xdr:rowOff>
    </xdr:from>
    <xdr:to>
      <xdr:col>6</xdr:col>
      <xdr:colOff>1</xdr:colOff>
      <xdr:row>4</xdr:row>
      <xdr:rowOff>7144</xdr:rowOff>
    </xdr:to>
    <xdr:pic>
      <xdr:nvPicPr>
        <xdr:cNvPr id="4" name="Grafik 3" descr="Wenn meine Vorlagen weiterhelfen konnten, lasse ich mich gerne auf einen Kaffee einladen ;)" title="Buy me a coffee">
          <a:hlinkClick xmlns:r="http://schemas.openxmlformats.org/officeDocument/2006/relationships" r:id="rId4"/>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4572001" y="354806"/>
          <a:ext cx="1276350" cy="31908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9525</xdr:colOff>
      <xdr:row>1</xdr:row>
      <xdr:rowOff>51961</xdr:rowOff>
    </xdr:from>
    <xdr:to>
      <xdr:col>6</xdr:col>
      <xdr:colOff>2743200</xdr:colOff>
      <xdr:row>3</xdr:row>
      <xdr:rowOff>133350</xdr:rowOff>
    </xdr:to>
    <xdr:pic>
      <xdr:nvPicPr>
        <xdr:cNvPr id="2" name="Grafik 2">
          <a:hlinkClick xmlns:r="http://schemas.openxmlformats.org/officeDocument/2006/relationships" r:id="rId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857875" y="128161"/>
          <a:ext cx="2733675" cy="5100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0</xdr:colOff>
      <xdr:row>5</xdr:row>
      <xdr:rowOff>1</xdr:rowOff>
    </xdr:from>
    <xdr:to>
      <xdr:col>12</xdr:col>
      <xdr:colOff>666750</xdr:colOff>
      <xdr:row>24</xdr:row>
      <xdr:rowOff>85725</xdr:rowOff>
    </xdr:to>
    <xdr:sp macro="" textlink="">
      <xdr:nvSpPr>
        <xdr:cNvPr id="3" name="Textfeld 2">
          <a:hlinkClick xmlns:r="http://schemas.openxmlformats.org/officeDocument/2006/relationships" r:id="rId3"/>
          <a:extLst>
            <a:ext uri="{FF2B5EF4-FFF2-40B4-BE49-F238E27FC236}">
              <a16:creationId xmlns:a16="http://schemas.microsoft.com/office/drawing/2014/main" id="{00000000-0008-0000-0200-000003000000}"/>
            </a:ext>
          </a:extLst>
        </xdr:cNvPr>
        <xdr:cNvSpPr txBox="1">
          <a:spLocks noChangeAspect="1"/>
        </xdr:cNvSpPr>
      </xdr:nvSpPr>
      <xdr:spPr>
        <a:xfrm>
          <a:off x="8924925" y="828676"/>
          <a:ext cx="3714750" cy="4171949"/>
        </a:xfrm>
        <a:prstGeom prst="rect">
          <a:avLst/>
        </a:prstGeom>
        <a:solidFill>
          <a:srgbClr val="70AD47">
            <a:lumMod val="20000"/>
            <a:lumOff val="80000"/>
          </a:srgbClr>
        </a:solidFill>
        <a:ln w="12700" cmpd="sng">
          <a:solidFill>
            <a:sysClr val="windowText" lastClr="000000"/>
          </a:solidFill>
        </a:ln>
        <a:effectLst>
          <a:innerShdw blurRad="63500" dist="50800" dir="2700000">
            <a:prstClr val="black">
              <a:alpha val="50000"/>
            </a:prstClr>
          </a:innerShdw>
        </a:effectLst>
      </xdr:spPr>
      <xdr:txBody>
        <a:bodyPr vertOverflow="clip" wrap="square" rtlCol="0" anchor="t"/>
        <a:lstStyle/>
        <a:p>
          <a:pPr eaLnBrk="1" fontAlgn="auto" latinLnBrk="0" hangingPunct="1"/>
          <a:r>
            <a:rPr lang="de-DE" sz="1100" b="0" i="0" baseline="0">
              <a:solidFill>
                <a:srgbClr val="FF0000"/>
              </a:solidFill>
              <a:effectLst/>
              <a:latin typeface="+mn-lt"/>
              <a:ea typeface="+mn-ea"/>
              <a:cs typeface="+mn-cs"/>
            </a:rPr>
            <a:t>Nur in der Premiumversion vollständig verfügbar!</a:t>
          </a:r>
        </a:p>
        <a:p>
          <a:pPr eaLnBrk="1" fontAlgn="auto" latinLnBrk="0" hangingPunct="1"/>
          <a:r>
            <a:rPr lang="de-DE" sz="1100" b="0" i="0" baseline="0">
              <a:effectLst/>
              <a:latin typeface="+mn-lt"/>
              <a:ea typeface="+mn-ea"/>
              <a:cs typeface="+mn-cs"/>
            </a:rPr>
            <a:t>Diese Handelswarenkalkulation berechnet im Rahmen einer Differenzkalkulation, bei der sowohl Einkaufs- wie auch Verkaufspreise fest vorgegeben sind, die als Residuum dazwischen verbleibende Gewinnmarge. Sie beinhaltet Teile der Vorwärts- und Teile der Rückwärtskalkulation.</a:t>
          </a:r>
        </a:p>
        <a:p>
          <a:pPr eaLnBrk="1" fontAlgn="auto" latinLnBrk="0" hangingPunct="1"/>
          <a:endParaRPr lang="de-DE">
            <a:effectLst/>
          </a:endParaRPr>
        </a:p>
        <a:p>
          <a:pPr eaLnBrk="1" fontAlgn="auto" latinLnBrk="0" hangingPunct="1"/>
          <a:r>
            <a:rPr lang="de-DE" sz="1100" b="0" i="0" baseline="0">
              <a:effectLst/>
              <a:latin typeface="+mn-lt"/>
              <a:ea typeface="+mn-ea"/>
              <a:cs typeface="+mn-cs"/>
            </a:rPr>
            <a:t>Die Struktur und die Daten in dieser Datei unterliegen dem Urheberschutz. Sie können für den eigenen Gebrauch abgeändert und erweitert werden. Die Weitergabe sowie ein entgeltlicher Vertrieb  sind ausdrücklich ausgeschlossen.</a:t>
          </a:r>
        </a:p>
        <a:p>
          <a:pPr eaLnBrk="1" fontAlgn="auto" latinLnBrk="0" hangingPunct="1"/>
          <a:endParaRPr lang="de-DE">
            <a:effectLst/>
          </a:endParaRPr>
        </a:p>
        <a:p>
          <a:pPr eaLnBrk="1" fontAlgn="auto" latinLnBrk="0" hangingPunct="1"/>
          <a:r>
            <a:rPr lang="de-DE" sz="1100" b="0" i="0" baseline="0">
              <a:effectLst/>
              <a:latin typeface="+mn-lt"/>
              <a:ea typeface="+mn-ea"/>
              <a:cs typeface="+mn-cs"/>
            </a:rPr>
            <a:t>Die Datei wird weiter ergänzt und in neuen Versionen veröffentlicht. Für die Richtigkeit wird keine Gewährleistung übernommen. Für Anregungen und bei auftretenden Fehlern wenden Sie sich an den Service der ControllerSpielwiese.</a:t>
          </a:r>
        </a:p>
        <a:p>
          <a:pPr eaLnBrk="1" fontAlgn="auto" latinLnBrk="0" hangingPunct="1"/>
          <a:endParaRPr lang="de-DE">
            <a:effectLst/>
          </a:endParaRPr>
        </a:p>
        <a:p>
          <a:pPr eaLnBrk="1" fontAlgn="auto" latinLnBrk="0" hangingPunct="1"/>
          <a:r>
            <a:rPr lang="de-DE" sz="1100" b="0" i="0" baseline="0">
              <a:effectLst/>
              <a:latin typeface="+mn-lt"/>
              <a:ea typeface="+mn-ea"/>
              <a:cs typeface="+mn-cs"/>
            </a:rPr>
            <a:t>Eine Version der Handelswarenkalkulation ohne Blattschutz zur freien Verwendung mit Anwendungshilfen können Sie für  EUR 4,99 inkl. MwSt. hier erwerben: </a:t>
          </a:r>
          <a:endParaRPr lang="de-DE">
            <a:effectLst/>
          </a:endParaRPr>
        </a:p>
        <a:p>
          <a:pPr eaLnBrk="1" fontAlgn="auto" latinLnBrk="0" hangingPunct="1"/>
          <a:r>
            <a:rPr lang="de-DE" sz="1100" b="0" i="0" u="sng" baseline="0">
              <a:solidFill>
                <a:srgbClr val="0000FF"/>
              </a:solidFill>
              <a:effectLst/>
              <a:latin typeface="+mn-lt"/>
              <a:ea typeface="+mn-ea"/>
              <a:cs typeface="+mn-cs"/>
            </a:rPr>
            <a:t>service@controllerspielwiese.de</a:t>
          </a:r>
          <a:endParaRPr lang="de-DE">
            <a:solidFill>
              <a:srgbClr val="0000FF"/>
            </a:solidFill>
            <a:effectLst/>
          </a:endParaRPr>
        </a:p>
        <a:p>
          <a:pPr eaLnBrk="1" fontAlgn="auto" latinLnBrk="0" hangingPunct="1"/>
          <a:r>
            <a:rPr lang="de-DE" sz="1100" b="0" i="0" baseline="0">
              <a:effectLst/>
              <a:latin typeface="+mn-lt"/>
              <a:ea typeface="+mn-ea"/>
              <a:cs typeface="+mn-cs"/>
            </a:rPr>
            <a:t>Joachim Becker WebSolutions</a:t>
          </a:r>
          <a:endParaRPr lang="de-DE">
            <a:effectLst/>
          </a:endParaRPr>
        </a:p>
      </xdr:txBody>
    </xdr:sp>
    <xdr:clientData fPrintsWithSheet="0"/>
  </xdr:twoCellAnchor>
  <xdr:twoCellAnchor>
    <xdr:from>
      <xdr:col>6</xdr:col>
      <xdr:colOff>426720</xdr:colOff>
      <xdr:row>20</xdr:row>
      <xdr:rowOff>0</xdr:rowOff>
    </xdr:from>
    <xdr:to>
      <xdr:col>6</xdr:col>
      <xdr:colOff>434340</xdr:colOff>
      <xdr:row>28</xdr:row>
      <xdr:rowOff>0</xdr:rowOff>
    </xdr:to>
    <xdr:cxnSp macro="">
      <xdr:nvCxnSpPr>
        <xdr:cNvPr id="4" name="Gerade Verbindung mit Pfeil 3">
          <a:extLst>
            <a:ext uri="{FF2B5EF4-FFF2-40B4-BE49-F238E27FC236}">
              <a16:creationId xmlns:a16="http://schemas.microsoft.com/office/drawing/2014/main" id="{00000000-0008-0000-0200-000004000000}"/>
            </a:ext>
          </a:extLst>
        </xdr:cNvPr>
        <xdr:cNvCxnSpPr/>
      </xdr:nvCxnSpPr>
      <xdr:spPr>
        <a:xfrm flipV="1">
          <a:off x="6275070" y="4114800"/>
          <a:ext cx="7620" cy="1600200"/>
        </a:xfrm>
        <a:prstGeom prst="straightConnector1">
          <a:avLst/>
        </a:prstGeom>
        <a:ln w="57150">
          <a:solidFill>
            <a:schemeClr val="accent6">
              <a:lumMod val="60000"/>
              <a:lumOff val="4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434340</xdr:colOff>
      <xdr:row>6</xdr:row>
      <xdr:rowOff>45720</xdr:rowOff>
    </xdr:from>
    <xdr:to>
      <xdr:col>6</xdr:col>
      <xdr:colOff>441960</xdr:colOff>
      <xdr:row>19</xdr:row>
      <xdr:rowOff>15240</xdr:rowOff>
    </xdr:to>
    <xdr:cxnSp macro="">
      <xdr:nvCxnSpPr>
        <xdr:cNvPr id="5" name="Gerade Verbindung mit Pfeil 4">
          <a:extLst>
            <a:ext uri="{FF2B5EF4-FFF2-40B4-BE49-F238E27FC236}">
              <a16:creationId xmlns:a16="http://schemas.microsoft.com/office/drawing/2014/main" id="{00000000-0008-0000-0200-000005000000}"/>
            </a:ext>
          </a:extLst>
        </xdr:cNvPr>
        <xdr:cNvCxnSpPr/>
      </xdr:nvCxnSpPr>
      <xdr:spPr>
        <a:xfrm flipH="1">
          <a:off x="6282690" y="1179195"/>
          <a:ext cx="7620" cy="2569845"/>
        </a:xfrm>
        <a:prstGeom prst="straightConnector1">
          <a:avLst/>
        </a:prstGeom>
        <a:ln w="57150">
          <a:solidFill>
            <a:schemeClr val="accent6">
              <a:lumMod val="60000"/>
              <a:lumOff val="4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xdr:from>
      <xdr:col>6</xdr:col>
      <xdr:colOff>194663</xdr:colOff>
      <xdr:row>1</xdr:row>
      <xdr:rowOff>66675</xdr:rowOff>
    </xdr:from>
    <xdr:to>
      <xdr:col>9</xdr:col>
      <xdr:colOff>704850</xdr:colOff>
      <xdr:row>3</xdr:row>
      <xdr:rowOff>123824</xdr:rowOff>
    </xdr:to>
    <xdr:pic>
      <xdr:nvPicPr>
        <xdr:cNvPr id="2" name="Grafik 2" descr="ControllerSpielwiese.de">
          <a:hlinkClick xmlns:r="http://schemas.openxmlformats.org/officeDocument/2006/relationships" r:id="rId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357338" y="152400"/>
          <a:ext cx="2796187" cy="5143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LocksWithSheet="0"/>
  </xdr:twoCellAnchor>
  <xdr:twoCellAnchor>
    <xdr:from>
      <xdr:col>1</xdr:col>
      <xdr:colOff>180975</xdr:colOff>
      <xdr:row>69</xdr:row>
      <xdr:rowOff>19048</xdr:rowOff>
    </xdr:from>
    <xdr:to>
      <xdr:col>9</xdr:col>
      <xdr:colOff>676275</xdr:colOff>
      <xdr:row>172</xdr:row>
      <xdr:rowOff>175260</xdr:rowOff>
    </xdr:to>
    <xdr:sp macro="" textlink="">
      <xdr:nvSpPr>
        <xdr:cNvPr id="3" name="Textfeld 2">
          <a:extLst>
            <a:ext uri="{FF2B5EF4-FFF2-40B4-BE49-F238E27FC236}">
              <a16:creationId xmlns:a16="http://schemas.microsoft.com/office/drawing/2014/main" id="{00000000-0008-0000-0300-000003000000}"/>
            </a:ext>
          </a:extLst>
        </xdr:cNvPr>
        <xdr:cNvSpPr txBox="1"/>
      </xdr:nvSpPr>
      <xdr:spPr>
        <a:xfrm>
          <a:off x="276225" y="13011148"/>
          <a:ext cx="8848725" cy="19777712"/>
        </a:xfrm>
        <a:prstGeom prst="rect">
          <a:avLst/>
        </a:prstGeom>
        <a:solidFill>
          <a:schemeClr val="accent6">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lIns="72000" rIns="72000" rtlCol="0" anchor="t"/>
        <a:lstStyle/>
        <a:p>
          <a:pPr eaLnBrk="1" fontAlgn="auto" latinLnBrk="0" hangingPunct="1"/>
          <a:r>
            <a:rPr lang="de-DE" sz="1200" b="1" i="0" baseline="0">
              <a:solidFill>
                <a:schemeClr val="dk1"/>
              </a:solidFill>
              <a:effectLst/>
              <a:latin typeface="+mn-lt"/>
              <a:ea typeface="+mn-ea"/>
              <a:cs typeface="+mn-cs"/>
            </a:rPr>
            <a:t>Allgemeines:</a:t>
          </a:r>
        </a:p>
        <a:p>
          <a:pPr eaLnBrk="1" fontAlgn="auto" latinLnBrk="0" hangingPunct="1"/>
          <a:r>
            <a:rPr lang="de-DE" sz="1200" b="0" i="0" baseline="0">
              <a:solidFill>
                <a:schemeClr val="dk1"/>
              </a:solidFill>
              <a:effectLst/>
              <a:latin typeface="+mn-lt"/>
              <a:ea typeface="+mn-ea"/>
              <a:cs typeface="+mn-cs"/>
            </a:rPr>
            <a:t>Diese Handelswarenkalkulation kann in drei verschiedenen Varianten durchgeführt werden:</a:t>
          </a:r>
        </a:p>
        <a:p>
          <a:pPr eaLnBrk="1" fontAlgn="auto" latinLnBrk="0" hangingPunct="1"/>
          <a:r>
            <a:rPr lang="de-DE" sz="1200" b="0" i="0" baseline="0">
              <a:solidFill>
                <a:schemeClr val="dk1"/>
              </a:solidFill>
              <a:effectLst/>
              <a:latin typeface="+mn-lt"/>
              <a:ea typeface="+mn-ea"/>
              <a:cs typeface="+mn-cs"/>
            </a:rPr>
            <a:t>1.) Mit der Vorwärtskalkulation kann ausgehend vom Listeneinkaufspreis (Angebotspreis des Lieferanten) der Listenverkaufspreis ermittelt werden.</a:t>
          </a:r>
        </a:p>
        <a:p>
          <a:pPr eaLnBrk="1" fontAlgn="auto" latinLnBrk="0" hangingPunct="1"/>
          <a:r>
            <a:rPr lang="de-DE" sz="1200" b="0" i="0" baseline="0">
              <a:solidFill>
                <a:schemeClr val="dk1"/>
              </a:solidFill>
              <a:effectLst/>
              <a:latin typeface="+mn-lt"/>
              <a:ea typeface="+mn-ea"/>
              <a:cs typeface="+mn-cs"/>
            </a:rPr>
            <a:t>2.) Mit der Rückwärtskalkulation wird ausgehend vom Listenverkaufspreis der maximale Listeneinkaufspreis errechnet.</a:t>
          </a:r>
        </a:p>
        <a:p>
          <a:pPr marL="0" marR="0" lvl="0" indent="0" defTabSz="914400" eaLnBrk="1" fontAlgn="auto" latinLnBrk="0" hangingPunct="1">
            <a:lnSpc>
              <a:spcPct val="100000"/>
            </a:lnSpc>
            <a:spcBef>
              <a:spcPts val="0"/>
            </a:spcBef>
            <a:spcAft>
              <a:spcPts val="0"/>
            </a:spcAft>
            <a:buClrTx/>
            <a:buSzTx/>
            <a:buFontTx/>
            <a:buNone/>
            <a:tabLst/>
            <a:defRPr/>
          </a:pPr>
          <a:r>
            <a:rPr lang="de-DE" sz="1200" b="0" i="0" baseline="0">
              <a:solidFill>
                <a:schemeClr val="dk1"/>
              </a:solidFill>
              <a:effectLst/>
              <a:latin typeface="+mn-lt"/>
              <a:ea typeface="+mn-ea"/>
              <a:cs typeface="+mn-cs"/>
            </a:rPr>
            <a:t>3.) Die Differenzkalkulation, bei </a:t>
          </a:r>
          <a:r>
            <a:rPr lang="de-DE" sz="1200">
              <a:solidFill>
                <a:schemeClr val="dk1"/>
              </a:solidFill>
              <a:effectLst/>
              <a:latin typeface="+mn-lt"/>
              <a:ea typeface="+mn-ea"/>
              <a:cs typeface="+mn-cs"/>
            </a:rPr>
            <a:t>der sowohl Einkaufs- als auch Verkaufspreise fest vorgegeben sind, beantwortet die Frage, ob die Differenz zwischen diesen Preisen zur Deckung der Kosten und Gewinnansprüche ausreicht.</a:t>
          </a:r>
        </a:p>
        <a:p>
          <a:pPr eaLnBrk="1" fontAlgn="auto" latinLnBrk="0" hangingPunct="1"/>
          <a:r>
            <a:rPr lang="de-DE" sz="1200" b="0" i="0" baseline="0">
              <a:solidFill>
                <a:schemeClr val="dk1"/>
              </a:solidFill>
              <a:effectLst/>
              <a:latin typeface="+mn-lt"/>
              <a:ea typeface="+mn-ea"/>
              <a:cs typeface="+mn-cs"/>
            </a:rPr>
            <a:t>Zusätzlich gibt es Kennzahlen, mit denen Kalkulationsergebnisse verglichen werden können. Diese sind Kalkulationsfaktor, Handelsspanne und Handelsaufschlag, die in allen drei Versionen berechnet werden</a:t>
          </a:r>
          <a:endParaRPr lang="de-DE" sz="1200">
            <a:effectLst/>
          </a:endParaRPr>
        </a:p>
        <a:p>
          <a:endParaRPr lang="de-DE" sz="1200" b="0" i="0" baseline="0">
            <a:solidFill>
              <a:schemeClr val="dk1"/>
            </a:solidFill>
            <a:effectLst/>
            <a:latin typeface="+mn-lt"/>
            <a:ea typeface="+mn-ea"/>
            <a:cs typeface="+mn-cs"/>
          </a:endParaRPr>
        </a:p>
        <a:p>
          <a:r>
            <a:rPr lang="de-DE" sz="1200" b="0" i="0" baseline="0">
              <a:solidFill>
                <a:schemeClr val="dk1"/>
              </a:solidFill>
              <a:effectLst/>
              <a:latin typeface="+mn-lt"/>
              <a:ea typeface="+mn-ea"/>
              <a:cs typeface="+mn-cs"/>
            </a:rPr>
            <a:t>Die Kalkulation (auch Kostenträgerstückrechnung) generell ist ein Instrument der Preisfindung. Vorwärtswärtskalkulation bedeutet in diesem Zusammenhang, dass man in der Handelswaren­kalkulations­vorlage von oben nach unten in der Reihenfolge der Wertschöpfung vom Lieferanten zum Verkäufer kalkuliert. Neben der Vorwärtskalkulation gibt es auch noch die Rückwärtskalkulation und die Differenzkalkulation.</a:t>
          </a:r>
        </a:p>
        <a:p>
          <a:r>
            <a:rPr lang="de-DE" sz="1200" b="0" i="0" baseline="0">
              <a:solidFill>
                <a:schemeClr val="dk1"/>
              </a:solidFill>
              <a:effectLst/>
              <a:latin typeface="+mn-lt"/>
              <a:ea typeface="+mn-ea"/>
              <a:cs typeface="+mn-cs"/>
            </a:rPr>
            <a:t>Der Ausgangspunkt der </a:t>
          </a:r>
          <a:r>
            <a:rPr lang="de-DE" sz="1200" b="1" i="0" baseline="0">
              <a:solidFill>
                <a:schemeClr val="dk1"/>
              </a:solidFill>
              <a:effectLst/>
              <a:latin typeface="+mn-lt"/>
              <a:ea typeface="+mn-ea"/>
              <a:cs typeface="+mn-cs"/>
            </a:rPr>
            <a:t>Vorwärtskalkulation</a:t>
          </a:r>
          <a:r>
            <a:rPr lang="de-DE" sz="1200" b="0" i="0" baseline="0">
              <a:solidFill>
                <a:schemeClr val="dk1"/>
              </a:solidFill>
              <a:effectLst/>
              <a:latin typeface="+mn-lt"/>
              <a:ea typeface="+mn-ea"/>
              <a:cs typeface="+mn-cs"/>
            </a:rPr>
            <a:t> ist der Listeneinkaufspreis, der Angebotspreis des Lieferanten. Gesucht wird der eigene Brutto-Listenverkaufspreis, also der Preis, zu welchem eine Handelsware unter Beachtung aller kostenrelevanten Bedingungen verkauft werden sollte um einen geplanten Gewinn zu erzielen bzw. um die Preisuntergrenze zu ermitteln.</a:t>
          </a:r>
        </a:p>
        <a:p>
          <a:pPr marL="0" marR="0" lvl="0" indent="0" defTabSz="914400" eaLnBrk="1" fontAlgn="auto" latinLnBrk="0" hangingPunct="1">
            <a:lnSpc>
              <a:spcPct val="100000"/>
            </a:lnSpc>
            <a:spcBef>
              <a:spcPts val="0"/>
            </a:spcBef>
            <a:spcAft>
              <a:spcPts val="0"/>
            </a:spcAft>
            <a:buClrTx/>
            <a:buSzTx/>
            <a:buFontTx/>
            <a:buNone/>
            <a:tabLst/>
            <a:defRPr/>
          </a:pPr>
          <a:r>
            <a:rPr lang="de-DE" sz="1200" b="0" i="0" baseline="0">
              <a:solidFill>
                <a:schemeClr val="dk1"/>
              </a:solidFill>
              <a:effectLst/>
              <a:latin typeface="+mn-lt"/>
              <a:ea typeface="+mn-ea"/>
              <a:cs typeface="+mn-cs"/>
            </a:rPr>
            <a:t>Der Ausgangspunkt der </a:t>
          </a:r>
          <a:r>
            <a:rPr lang="de-DE" sz="1200" b="1" i="0" baseline="0">
              <a:solidFill>
                <a:schemeClr val="dk1"/>
              </a:solidFill>
              <a:effectLst/>
              <a:latin typeface="+mn-lt"/>
              <a:ea typeface="+mn-ea"/>
              <a:cs typeface="+mn-cs"/>
            </a:rPr>
            <a:t>Rückwärtskalkulation</a:t>
          </a:r>
          <a:r>
            <a:rPr lang="de-DE" sz="1200" b="0" i="0" baseline="0">
              <a:solidFill>
                <a:schemeClr val="dk1"/>
              </a:solidFill>
              <a:effectLst/>
              <a:latin typeface="+mn-lt"/>
              <a:ea typeface="+mn-ea"/>
              <a:cs typeface="+mn-cs"/>
            </a:rPr>
            <a:t> ist der eigene, am Markt erzielbare Brutto-Listenverkaufspreis. </a:t>
          </a:r>
        </a:p>
        <a:p>
          <a:endParaRPr lang="de-DE" sz="1200" b="0" i="0" u="none" baseline="0">
            <a:solidFill>
              <a:schemeClr val="dk1"/>
            </a:solidFill>
            <a:effectLst/>
            <a:latin typeface="+mn-lt"/>
            <a:ea typeface="+mn-ea"/>
            <a:cs typeface="+mn-cs"/>
          </a:endParaRPr>
        </a:p>
        <a:p>
          <a:r>
            <a:rPr lang="de-DE" sz="1200" b="0" i="0" u="none" baseline="0">
              <a:solidFill>
                <a:srgbClr val="FF0000"/>
              </a:solidFill>
              <a:effectLst/>
              <a:latin typeface="+mn-lt"/>
              <a:ea typeface="+mn-ea"/>
              <a:cs typeface="+mn-cs"/>
            </a:rPr>
            <a:t>Weiterlesen in der Premiumversion ....</a:t>
          </a:r>
        </a:p>
        <a:p>
          <a:endParaRPr lang="de-DE" sz="1200" b="0" i="0" u="none" baseline="0">
            <a:solidFill>
              <a:schemeClr val="dk1"/>
            </a:solidFill>
            <a:effectLst/>
            <a:latin typeface="+mn-lt"/>
            <a:ea typeface="+mn-ea"/>
            <a:cs typeface="+mn-cs"/>
          </a:endParaRPr>
        </a:p>
        <a:p>
          <a:endParaRPr lang="de-DE" sz="1200" b="0" i="0" u="none" baseline="0">
            <a:solidFill>
              <a:schemeClr val="dk1"/>
            </a:solidFill>
            <a:effectLst/>
            <a:latin typeface="+mn-lt"/>
            <a:ea typeface="+mn-ea"/>
            <a:cs typeface="+mn-cs"/>
          </a:endParaRPr>
        </a:p>
        <a:p>
          <a:endParaRPr lang="de-DE" sz="1200" b="0" i="0" u="none" baseline="0">
            <a:solidFill>
              <a:schemeClr val="dk1"/>
            </a:solidFill>
            <a:effectLst/>
            <a:latin typeface="+mn-lt"/>
            <a:ea typeface="+mn-ea"/>
            <a:cs typeface="+mn-cs"/>
          </a:endParaRPr>
        </a:p>
        <a:p>
          <a:endParaRPr lang="de-DE" sz="1200" b="0" i="0" u="none" baseline="0">
            <a:solidFill>
              <a:schemeClr val="dk1"/>
            </a:solidFill>
            <a:effectLst/>
            <a:latin typeface="+mn-lt"/>
            <a:ea typeface="+mn-ea"/>
            <a:cs typeface="+mn-cs"/>
          </a:endParaRPr>
        </a:p>
        <a:p>
          <a:endParaRPr lang="de-DE" sz="1200" b="0" i="0" u="none" baseline="0">
            <a:solidFill>
              <a:schemeClr val="dk1"/>
            </a:solidFill>
            <a:effectLst/>
            <a:latin typeface="+mn-lt"/>
            <a:ea typeface="+mn-ea"/>
            <a:cs typeface="+mn-cs"/>
          </a:endParaRPr>
        </a:p>
        <a:p>
          <a:endParaRPr lang="de-DE" sz="1200" b="0" i="0" u="none" baseline="0">
            <a:solidFill>
              <a:schemeClr val="dk1"/>
            </a:solidFill>
            <a:effectLst/>
            <a:latin typeface="+mn-lt"/>
            <a:ea typeface="+mn-ea"/>
            <a:cs typeface="+mn-cs"/>
          </a:endParaRPr>
        </a:p>
        <a:p>
          <a:endParaRPr lang="de-DE" sz="1200" b="0" i="0" u="none" baseline="0">
            <a:solidFill>
              <a:schemeClr val="dk1"/>
            </a:solidFill>
            <a:effectLst/>
            <a:latin typeface="+mn-lt"/>
            <a:ea typeface="+mn-ea"/>
            <a:cs typeface="+mn-cs"/>
          </a:endParaRPr>
        </a:p>
        <a:p>
          <a:endParaRPr lang="de-DE" sz="1200" b="0" i="0" u="none" baseline="0">
            <a:solidFill>
              <a:schemeClr val="dk1"/>
            </a:solidFill>
            <a:effectLst/>
            <a:latin typeface="+mn-lt"/>
            <a:ea typeface="+mn-ea"/>
            <a:cs typeface="+mn-cs"/>
          </a:endParaRPr>
        </a:p>
        <a:p>
          <a:endParaRPr lang="de-DE" sz="1200" b="0" i="0" u="none" baseline="0">
            <a:solidFill>
              <a:schemeClr val="dk1"/>
            </a:solidFill>
            <a:effectLst/>
            <a:latin typeface="+mn-lt"/>
            <a:ea typeface="+mn-ea"/>
            <a:cs typeface="+mn-cs"/>
          </a:endParaRPr>
        </a:p>
        <a:p>
          <a:endParaRPr lang="de-DE" sz="1200" b="0" i="0" u="none" baseline="0">
            <a:solidFill>
              <a:schemeClr val="dk1"/>
            </a:solidFill>
            <a:effectLst/>
            <a:latin typeface="+mn-lt"/>
            <a:ea typeface="+mn-ea"/>
            <a:cs typeface="+mn-cs"/>
          </a:endParaRPr>
        </a:p>
        <a:p>
          <a:endParaRPr lang="de-DE" sz="1200" b="0" i="0" u="none" baseline="0">
            <a:solidFill>
              <a:sysClr val="windowText" lastClr="000000"/>
            </a:solidFill>
            <a:effectLst/>
            <a:latin typeface="+mn-lt"/>
            <a:ea typeface="+mn-ea"/>
            <a:cs typeface="+mn-cs"/>
          </a:endParaRPr>
        </a:p>
        <a:p>
          <a:endParaRPr lang="de-DE" sz="1200" b="0" i="0" baseline="0">
            <a:solidFill>
              <a:schemeClr val="dk1"/>
            </a:solidFill>
            <a:effectLst/>
            <a:latin typeface="+mn-lt"/>
            <a:ea typeface="+mn-ea"/>
            <a:cs typeface="+mn-cs"/>
          </a:endParaRPr>
        </a:p>
        <a:p>
          <a:r>
            <a:rPr lang="de-DE" sz="1200" b="1" i="0" baseline="0">
              <a:solidFill>
                <a:sysClr val="windowText" lastClr="000000"/>
              </a:solidFill>
              <a:effectLst/>
              <a:latin typeface="+mn-lt"/>
              <a:ea typeface="+mn-ea"/>
              <a:cs typeface="+mn-cs"/>
            </a:rPr>
            <a:t>Erklärung der verwendeten Begrifflichkeiten im Kalkulationschema:</a:t>
          </a:r>
        </a:p>
        <a:p>
          <a:r>
            <a:rPr lang="de-DE" sz="1200" b="1" i="0" baseline="0">
              <a:solidFill>
                <a:schemeClr val="dk1"/>
              </a:solidFill>
              <a:effectLst/>
              <a:latin typeface="+mn-lt"/>
              <a:ea typeface="+mn-ea"/>
              <a:cs typeface="+mn-cs"/>
            </a:rPr>
            <a:t>Netto-Listeneinkaufspreis</a:t>
          </a:r>
          <a:r>
            <a:rPr lang="de-DE" sz="1200" b="0" i="0" baseline="0">
              <a:solidFill>
                <a:schemeClr val="dk1"/>
              </a:solidFill>
              <a:effectLst/>
              <a:latin typeface="+mn-lt"/>
              <a:ea typeface="+mn-ea"/>
              <a:cs typeface="+mn-cs"/>
            </a:rPr>
            <a:t>: Netto Angebotspreis des Lieferanten ohne Umsatzsteuer. Er dient als Einstieg in die Vorwärtskalkulation.</a:t>
          </a:r>
        </a:p>
        <a:p>
          <a:r>
            <a:rPr lang="de-DE" sz="1200" b="1" i="0" baseline="0">
              <a:solidFill>
                <a:schemeClr val="dk1"/>
              </a:solidFill>
              <a:effectLst/>
              <a:latin typeface="+mn-lt"/>
              <a:ea typeface="+mn-ea"/>
              <a:cs typeface="+mn-cs"/>
            </a:rPr>
            <a:t>Lieferantenrabatt: </a:t>
          </a:r>
          <a:r>
            <a:rPr lang="de-DE" sz="1200" b="0" i="0" baseline="0">
              <a:solidFill>
                <a:schemeClr val="dk1"/>
              </a:solidFill>
              <a:effectLst/>
              <a:latin typeface="+mn-lt"/>
              <a:ea typeface="+mn-ea"/>
              <a:cs typeface="+mn-cs"/>
            </a:rPr>
            <a:t>Als Rabatte gibt es z.B. Mengen-, Treue-, Sonder-, Personalrabatte u.ä. Diese sind optional für entsprechend große Mengenabnahmen oder lange Geschäftsbeziehungen und müssen verhandelt werden. Der Rabatt wird ausgehend vom Netto-Listeneinkaufspreis (=100%) errechnet.</a:t>
          </a:r>
        </a:p>
        <a:p>
          <a:r>
            <a:rPr lang="de-DE" sz="1200" b="1" i="0" baseline="0">
              <a:solidFill>
                <a:sysClr val="windowText" lastClr="000000"/>
              </a:solidFill>
              <a:effectLst/>
              <a:latin typeface="+mn-lt"/>
              <a:ea typeface="+mn-ea"/>
              <a:cs typeface="+mn-cs"/>
            </a:rPr>
            <a:t>Lieferantenbonus</a:t>
          </a:r>
          <a:r>
            <a:rPr lang="de-DE" sz="1200" b="0" i="0" baseline="0">
              <a:solidFill>
                <a:sysClr val="windowText" lastClr="000000"/>
              </a:solidFill>
              <a:effectLst/>
              <a:latin typeface="+mn-lt"/>
              <a:ea typeface="+mn-ea"/>
              <a:cs typeface="+mn-cs"/>
            </a:rPr>
            <a:t>: </a:t>
          </a:r>
          <a:endParaRPr lang="de-DE" sz="1100" b="0" i="0">
            <a:solidFill>
              <a:sysClr val="windowText" lastClr="000000"/>
            </a:solidFill>
            <a:effectLst/>
            <a:latin typeface="+mn-lt"/>
            <a:ea typeface="+mn-ea"/>
            <a:cs typeface="+mn-cs"/>
          </a:endParaRPr>
        </a:p>
        <a:p>
          <a:endParaRPr lang="de-DE" sz="1100" b="0" i="0" baseline="0">
            <a:solidFill>
              <a:sysClr val="windowText" lastClr="000000"/>
            </a:solidFill>
            <a:effectLst/>
            <a:latin typeface="+mn-lt"/>
            <a:ea typeface="+mn-ea"/>
            <a:cs typeface="+mn-cs"/>
          </a:endParaRPr>
        </a:p>
        <a:p>
          <a:endParaRPr lang="de-DE">
            <a:effectLst/>
          </a:endParaRPr>
        </a:p>
        <a:p>
          <a:r>
            <a:rPr lang="de-DE" sz="1100" b="0" i="0" baseline="0">
              <a:solidFill>
                <a:srgbClr val="FF0000"/>
              </a:solidFill>
              <a:effectLst/>
              <a:latin typeface="+mn-lt"/>
              <a:ea typeface="+mn-ea"/>
              <a:cs typeface="+mn-cs"/>
            </a:rPr>
            <a:t>Weiterlesen in der Premiumversion ....</a:t>
          </a:r>
          <a:endParaRPr lang="de-DE">
            <a:solidFill>
              <a:srgbClr val="FF0000"/>
            </a:solidFill>
            <a:effectLst/>
          </a:endParaRPr>
        </a:p>
        <a:p>
          <a:endParaRPr lang="de-DE" sz="1100" b="0" i="0" baseline="0">
            <a:solidFill>
              <a:sysClr val="windowText" lastClr="000000"/>
            </a:solidFill>
            <a:effectLst/>
            <a:latin typeface="+mn-lt"/>
            <a:ea typeface="+mn-ea"/>
            <a:cs typeface="+mn-cs"/>
          </a:endParaRPr>
        </a:p>
        <a:p>
          <a:endParaRPr lang="de-DE" sz="1100" b="0" i="0" baseline="0">
            <a:solidFill>
              <a:sysClr val="windowText" lastClr="000000"/>
            </a:solidFill>
            <a:effectLst/>
            <a:latin typeface="+mn-lt"/>
            <a:ea typeface="+mn-ea"/>
            <a:cs typeface="+mn-cs"/>
          </a:endParaRPr>
        </a:p>
        <a:p>
          <a:endParaRPr lang="de-DE" sz="1100" b="0" i="0" baseline="0">
            <a:solidFill>
              <a:sysClr val="windowText" lastClr="000000"/>
            </a:solidFill>
            <a:effectLst/>
            <a:latin typeface="+mn-lt"/>
            <a:ea typeface="+mn-ea"/>
            <a:cs typeface="+mn-cs"/>
          </a:endParaRPr>
        </a:p>
        <a:p>
          <a:endParaRPr lang="de-DE" sz="1100" b="0" i="0" baseline="0">
            <a:solidFill>
              <a:sysClr val="windowText" lastClr="000000"/>
            </a:solidFill>
            <a:effectLst/>
            <a:latin typeface="+mn-lt"/>
            <a:ea typeface="+mn-ea"/>
            <a:cs typeface="+mn-cs"/>
          </a:endParaRPr>
        </a:p>
        <a:p>
          <a:endParaRPr lang="de-DE" sz="1100" b="0" i="0" baseline="0">
            <a:solidFill>
              <a:sysClr val="windowText" lastClr="000000"/>
            </a:solidFill>
            <a:effectLst/>
            <a:latin typeface="+mn-lt"/>
            <a:ea typeface="+mn-ea"/>
            <a:cs typeface="+mn-cs"/>
          </a:endParaRPr>
        </a:p>
        <a:p>
          <a:endParaRPr lang="de-DE" sz="1100" b="0" i="0" baseline="0">
            <a:solidFill>
              <a:sysClr val="windowText" lastClr="000000"/>
            </a:solidFill>
            <a:effectLst/>
            <a:latin typeface="+mn-lt"/>
            <a:ea typeface="+mn-ea"/>
            <a:cs typeface="+mn-cs"/>
          </a:endParaRPr>
        </a:p>
        <a:p>
          <a:endParaRPr lang="de-DE" sz="1100" b="0" i="0" baseline="0">
            <a:solidFill>
              <a:sysClr val="windowText" lastClr="000000"/>
            </a:solidFill>
            <a:effectLst/>
            <a:latin typeface="+mn-lt"/>
            <a:ea typeface="+mn-ea"/>
            <a:cs typeface="+mn-cs"/>
          </a:endParaRPr>
        </a:p>
        <a:p>
          <a:endParaRPr lang="de-DE" sz="1100" b="0" i="0" baseline="0">
            <a:solidFill>
              <a:sysClr val="windowText" lastClr="000000"/>
            </a:solidFill>
            <a:effectLst/>
            <a:latin typeface="+mn-lt"/>
            <a:ea typeface="+mn-ea"/>
            <a:cs typeface="+mn-cs"/>
          </a:endParaRPr>
        </a:p>
        <a:p>
          <a:endParaRPr lang="de-DE" sz="1100" b="0" i="0" baseline="0">
            <a:solidFill>
              <a:sysClr val="windowText" lastClr="000000"/>
            </a:solidFill>
            <a:effectLst/>
            <a:latin typeface="+mn-lt"/>
            <a:ea typeface="+mn-ea"/>
            <a:cs typeface="+mn-cs"/>
          </a:endParaRPr>
        </a:p>
        <a:p>
          <a:endParaRPr lang="de-DE" sz="1100" b="0" i="0" baseline="0">
            <a:solidFill>
              <a:sysClr val="windowText" lastClr="000000"/>
            </a:solidFill>
            <a:effectLst/>
            <a:latin typeface="+mn-lt"/>
            <a:ea typeface="+mn-ea"/>
            <a:cs typeface="+mn-cs"/>
          </a:endParaRPr>
        </a:p>
        <a:p>
          <a:endParaRPr lang="de-DE" sz="1100" b="0" i="0" baseline="0">
            <a:solidFill>
              <a:sysClr val="windowText" lastClr="000000"/>
            </a:solidFill>
            <a:effectLst/>
            <a:latin typeface="+mn-lt"/>
            <a:ea typeface="+mn-ea"/>
            <a:cs typeface="+mn-cs"/>
          </a:endParaRPr>
        </a:p>
        <a:p>
          <a:endParaRPr lang="de-DE" sz="1100" b="0" i="0" baseline="0">
            <a:solidFill>
              <a:sysClr val="windowText" lastClr="000000"/>
            </a:solidFill>
            <a:effectLst/>
            <a:latin typeface="+mn-lt"/>
            <a:ea typeface="+mn-ea"/>
            <a:cs typeface="+mn-cs"/>
          </a:endParaRPr>
        </a:p>
        <a:p>
          <a:endParaRPr lang="de-DE" sz="1100" b="0" i="0" baseline="0">
            <a:solidFill>
              <a:sysClr val="windowText" lastClr="000000"/>
            </a:solidFill>
            <a:effectLst/>
            <a:latin typeface="+mn-lt"/>
            <a:ea typeface="+mn-ea"/>
            <a:cs typeface="+mn-cs"/>
          </a:endParaRPr>
        </a:p>
        <a:p>
          <a:endParaRPr lang="de-DE" sz="1100" b="0" i="0" baseline="0">
            <a:solidFill>
              <a:sysClr val="windowText" lastClr="000000"/>
            </a:solidFill>
            <a:effectLst/>
            <a:latin typeface="+mn-lt"/>
            <a:ea typeface="+mn-ea"/>
            <a:cs typeface="+mn-cs"/>
          </a:endParaRPr>
        </a:p>
        <a:p>
          <a:endParaRPr lang="de-DE" sz="1100" b="0" i="0" baseline="0">
            <a:solidFill>
              <a:sysClr val="windowText" lastClr="000000"/>
            </a:solidFill>
            <a:effectLst/>
            <a:latin typeface="+mn-lt"/>
            <a:ea typeface="+mn-ea"/>
            <a:cs typeface="+mn-cs"/>
          </a:endParaRPr>
        </a:p>
        <a:p>
          <a:endParaRPr lang="de-DE" sz="1100" b="0" i="0" baseline="0">
            <a:solidFill>
              <a:sysClr val="windowText" lastClr="000000"/>
            </a:solidFill>
            <a:effectLst/>
            <a:latin typeface="+mn-lt"/>
            <a:ea typeface="+mn-ea"/>
            <a:cs typeface="+mn-cs"/>
          </a:endParaRPr>
        </a:p>
        <a:p>
          <a:endParaRPr lang="de-DE" sz="1100" b="0" i="0" baseline="0">
            <a:solidFill>
              <a:sysClr val="windowText" lastClr="000000"/>
            </a:solidFill>
            <a:effectLst/>
            <a:latin typeface="+mn-lt"/>
            <a:ea typeface="+mn-ea"/>
            <a:cs typeface="+mn-cs"/>
          </a:endParaRPr>
        </a:p>
        <a:p>
          <a:endParaRPr lang="de-DE" sz="1100" b="0" i="0" baseline="0">
            <a:solidFill>
              <a:sysClr val="windowText" lastClr="000000"/>
            </a:solidFill>
            <a:effectLst/>
            <a:latin typeface="+mn-lt"/>
            <a:ea typeface="+mn-ea"/>
            <a:cs typeface="+mn-cs"/>
          </a:endParaRPr>
        </a:p>
        <a:p>
          <a:endParaRPr lang="de-DE" sz="1100" b="0" i="0" baseline="0">
            <a:solidFill>
              <a:sysClr val="windowText" lastClr="000000"/>
            </a:solidFill>
            <a:effectLst/>
            <a:latin typeface="+mn-lt"/>
            <a:ea typeface="+mn-ea"/>
            <a:cs typeface="+mn-cs"/>
          </a:endParaRPr>
        </a:p>
        <a:p>
          <a:endParaRPr lang="de-DE" sz="1100" b="0" i="0" baseline="0">
            <a:solidFill>
              <a:sysClr val="windowText" lastClr="000000"/>
            </a:solidFill>
            <a:effectLst/>
            <a:latin typeface="+mn-lt"/>
            <a:ea typeface="+mn-ea"/>
            <a:cs typeface="+mn-cs"/>
          </a:endParaRPr>
        </a:p>
        <a:p>
          <a:endParaRPr lang="de-DE" sz="1100" b="0" i="0" baseline="0">
            <a:solidFill>
              <a:sysClr val="windowText" lastClr="000000"/>
            </a:solidFill>
            <a:effectLst/>
            <a:latin typeface="+mn-lt"/>
            <a:ea typeface="+mn-ea"/>
            <a:cs typeface="+mn-cs"/>
          </a:endParaRPr>
        </a:p>
        <a:p>
          <a:endParaRPr lang="de-DE" sz="1100" b="0" i="0" baseline="0">
            <a:solidFill>
              <a:sysClr val="windowText" lastClr="000000"/>
            </a:solidFill>
            <a:effectLst/>
            <a:latin typeface="+mn-lt"/>
            <a:ea typeface="+mn-ea"/>
            <a:cs typeface="+mn-cs"/>
          </a:endParaRPr>
        </a:p>
        <a:p>
          <a:endParaRPr lang="de-DE" sz="1100" b="0" i="0" baseline="0">
            <a:solidFill>
              <a:sysClr val="windowText" lastClr="000000"/>
            </a:solidFill>
            <a:effectLst/>
            <a:latin typeface="+mn-lt"/>
            <a:ea typeface="+mn-ea"/>
            <a:cs typeface="+mn-cs"/>
          </a:endParaRPr>
        </a:p>
        <a:p>
          <a:endParaRPr lang="de-DE" sz="1100" b="0" i="0" baseline="0">
            <a:solidFill>
              <a:sysClr val="windowText" lastClr="000000"/>
            </a:solidFill>
            <a:effectLst/>
            <a:latin typeface="+mn-lt"/>
            <a:ea typeface="+mn-ea"/>
            <a:cs typeface="+mn-cs"/>
          </a:endParaRPr>
        </a:p>
        <a:p>
          <a:endParaRPr lang="de-DE" sz="1100" b="0" i="0" baseline="0">
            <a:solidFill>
              <a:sysClr val="windowText" lastClr="000000"/>
            </a:solidFill>
            <a:effectLst/>
            <a:latin typeface="+mn-lt"/>
            <a:ea typeface="+mn-ea"/>
            <a:cs typeface="+mn-cs"/>
          </a:endParaRPr>
        </a:p>
        <a:p>
          <a:endParaRPr lang="de-DE" sz="1100" b="0" i="0" baseline="0">
            <a:solidFill>
              <a:sysClr val="windowText" lastClr="000000"/>
            </a:solidFill>
            <a:effectLst/>
            <a:latin typeface="+mn-lt"/>
            <a:ea typeface="+mn-ea"/>
            <a:cs typeface="+mn-cs"/>
          </a:endParaRPr>
        </a:p>
        <a:p>
          <a:endParaRPr lang="de-DE" sz="1100" b="0" i="0" baseline="0">
            <a:solidFill>
              <a:sysClr val="windowText" lastClr="000000"/>
            </a:solidFill>
            <a:effectLst/>
            <a:latin typeface="+mn-lt"/>
            <a:ea typeface="+mn-ea"/>
            <a:cs typeface="+mn-cs"/>
          </a:endParaRPr>
        </a:p>
        <a:p>
          <a:endParaRPr lang="de-DE" sz="1100" b="0" i="0" baseline="0">
            <a:solidFill>
              <a:sysClr val="windowText" lastClr="000000"/>
            </a:solidFill>
            <a:effectLst/>
            <a:latin typeface="+mn-lt"/>
            <a:ea typeface="+mn-ea"/>
            <a:cs typeface="+mn-cs"/>
          </a:endParaRPr>
        </a:p>
        <a:p>
          <a:endParaRPr lang="de-DE" sz="1100" b="0" i="0" baseline="0">
            <a:solidFill>
              <a:sysClr val="windowText" lastClr="000000"/>
            </a:solidFill>
            <a:effectLst/>
            <a:latin typeface="+mn-lt"/>
            <a:ea typeface="+mn-ea"/>
            <a:cs typeface="+mn-cs"/>
          </a:endParaRPr>
        </a:p>
        <a:p>
          <a:endParaRPr lang="de-DE" sz="1100" b="0" i="0" baseline="0">
            <a:solidFill>
              <a:sysClr val="windowText" lastClr="000000"/>
            </a:solidFill>
            <a:effectLst/>
            <a:latin typeface="+mn-lt"/>
            <a:ea typeface="+mn-ea"/>
            <a:cs typeface="+mn-cs"/>
          </a:endParaRPr>
        </a:p>
        <a:p>
          <a:endParaRPr lang="de-DE" sz="1100" b="0" i="0" baseline="0">
            <a:solidFill>
              <a:sysClr val="windowText" lastClr="000000"/>
            </a:solidFill>
            <a:effectLst/>
            <a:latin typeface="+mn-lt"/>
            <a:ea typeface="+mn-ea"/>
            <a:cs typeface="+mn-cs"/>
          </a:endParaRPr>
        </a:p>
        <a:p>
          <a:endParaRPr lang="de-DE" sz="1100" b="0" i="0" baseline="0">
            <a:solidFill>
              <a:sysClr val="windowText" lastClr="000000"/>
            </a:solidFill>
            <a:effectLst/>
            <a:latin typeface="+mn-lt"/>
            <a:ea typeface="+mn-ea"/>
            <a:cs typeface="+mn-cs"/>
          </a:endParaRPr>
        </a:p>
        <a:p>
          <a:endParaRPr lang="de-DE" sz="1100" b="0" i="0" baseline="0">
            <a:solidFill>
              <a:sysClr val="windowText" lastClr="000000"/>
            </a:solidFill>
            <a:effectLst/>
            <a:latin typeface="+mn-lt"/>
            <a:ea typeface="+mn-ea"/>
            <a:cs typeface="+mn-cs"/>
          </a:endParaRPr>
        </a:p>
        <a:p>
          <a:endParaRPr lang="de-DE" sz="1100" b="0" i="0" baseline="0">
            <a:solidFill>
              <a:sysClr val="windowText" lastClr="000000"/>
            </a:solidFill>
            <a:effectLst/>
            <a:latin typeface="+mn-lt"/>
            <a:ea typeface="+mn-ea"/>
            <a:cs typeface="+mn-cs"/>
          </a:endParaRPr>
        </a:p>
        <a:p>
          <a:endParaRPr lang="de-DE" sz="1100" b="0" i="0" baseline="0">
            <a:solidFill>
              <a:sysClr val="windowText" lastClr="000000"/>
            </a:solidFill>
            <a:effectLst/>
            <a:latin typeface="+mn-lt"/>
            <a:ea typeface="+mn-ea"/>
            <a:cs typeface="+mn-cs"/>
          </a:endParaRPr>
        </a:p>
        <a:p>
          <a:endParaRPr lang="de-DE" sz="1200" b="0" i="0" baseline="0">
            <a:solidFill>
              <a:schemeClr val="dk1"/>
            </a:solidFill>
            <a:effectLst/>
            <a:latin typeface="+mn-lt"/>
            <a:ea typeface="+mn-ea"/>
            <a:cs typeface="+mn-cs"/>
          </a:endParaRPr>
        </a:p>
        <a:p>
          <a:endParaRPr lang="de-DE" sz="1200" b="0" i="0" baseline="0">
            <a:solidFill>
              <a:schemeClr val="dk1"/>
            </a:solidFill>
            <a:effectLst/>
            <a:latin typeface="+mn-lt"/>
            <a:ea typeface="+mn-ea"/>
            <a:cs typeface="+mn-cs"/>
          </a:endParaRPr>
        </a:p>
        <a:p>
          <a:r>
            <a:rPr lang="de-DE" sz="1200" b="1" i="0" baseline="0">
              <a:solidFill>
                <a:schemeClr val="dk1"/>
              </a:solidFill>
              <a:effectLst/>
              <a:latin typeface="+mn-lt"/>
              <a:ea typeface="+mn-ea"/>
              <a:cs typeface="+mn-cs"/>
            </a:rPr>
            <a:t>Gängige Kennzahlen:</a:t>
          </a:r>
        </a:p>
        <a:p>
          <a:pPr marL="0" marR="0" lvl="0" indent="0" defTabSz="914400" eaLnBrk="1" fontAlgn="auto" latinLnBrk="0" hangingPunct="1">
            <a:lnSpc>
              <a:spcPct val="100000"/>
            </a:lnSpc>
            <a:spcBef>
              <a:spcPts val="0"/>
            </a:spcBef>
            <a:spcAft>
              <a:spcPts val="0"/>
            </a:spcAft>
            <a:buClrTx/>
            <a:buSzTx/>
            <a:buFontTx/>
            <a:buNone/>
            <a:tabLst/>
            <a:defRPr/>
          </a:pPr>
          <a:endParaRPr lang="de-DE" sz="12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de-DE" sz="1100" b="0" i="0" baseline="0">
              <a:solidFill>
                <a:srgbClr val="FF0000"/>
              </a:solidFill>
              <a:effectLst/>
              <a:latin typeface="+mn-lt"/>
              <a:ea typeface="+mn-ea"/>
              <a:cs typeface="+mn-cs"/>
            </a:rPr>
            <a:t>Weiterlesen in der Premiumversion ....</a:t>
          </a:r>
          <a:endParaRPr lang="de-DE" sz="1200">
            <a:solidFill>
              <a:srgbClr val="FF0000"/>
            </a:solidFill>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de-DE" sz="12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de-DE" sz="12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de-DE" sz="12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de-DE" sz="12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de-DE" sz="12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de-DE" sz="12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de-DE" sz="12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de-DE" sz="12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de-DE" sz="12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de-DE" sz="12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de-DE" sz="1200">
            <a:solidFill>
              <a:schemeClr val="dk1"/>
            </a:solidFill>
            <a:effectLst/>
            <a:latin typeface="+mn-lt"/>
            <a:ea typeface="+mn-ea"/>
            <a:cs typeface="+mn-cs"/>
          </a:endParaRPr>
        </a:p>
        <a:p>
          <a:r>
            <a:rPr lang="de-DE" sz="1200" b="1">
              <a:solidFill>
                <a:sysClr val="windowText" lastClr="000000"/>
              </a:solidFill>
            </a:rPr>
            <a:t>Möglichkeiten zur Gewinnoptimierung:</a:t>
          </a:r>
        </a:p>
        <a:p>
          <a:endParaRPr lang="de-DE" sz="12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de-DE" sz="1100" b="0" i="0" baseline="0">
              <a:solidFill>
                <a:srgbClr val="FF0000"/>
              </a:solidFill>
              <a:effectLst/>
              <a:latin typeface="+mn-lt"/>
              <a:ea typeface="+mn-ea"/>
              <a:cs typeface="+mn-cs"/>
            </a:rPr>
            <a:t>Weiterlesen in der Premiumversion ....</a:t>
          </a:r>
          <a:endParaRPr lang="de-DE" sz="1200">
            <a:solidFill>
              <a:srgbClr val="FF0000"/>
            </a:solidFill>
            <a:effectLst/>
          </a:endParaRPr>
        </a:p>
        <a:p>
          <a:endParaRPr lang="de-DE" sz="1200">
            <a:solidFill>
              <a:schemeClr val="dk1"/>
            </a:solidFill>
            <a:effectLst/>
            <a:latin typeface="+mn-lt"/>
            <a:ea typeface="+mn-ea"/>
            <a:cs typeface="+mn-cs"/>
          </a:endParaRPr>
        </a:p>
      </xdr:txBody>
    </xdr:sp>
    <xdr:clientData/>
  </xdr:twoCellAnchor>
  <xdr:twoCellAnchor>
    <xdr:from>
      <xdr:col>1</xdr:col>
      <xdr:colOff>180975</xdr:colOff>
      <xdr:row>23</xdr:row>
      <xdr:rowOff>19052</xdr:rowOff>
    </xdr:from>
    <xdr:to>
      <xdr:col>9</xdr:col>
      <xdr:colOff>676275</xdr:colOff>
      <xdr:row>31</xdr:row>
      <xdr:rowOff>0</xdr:rowOff>
    </xdr:to>
    <xdr:sp macro="" textlink="">
      <xdr:nvSpPr>
        <xdr:cNvPr id="4" name="Textfeld 3">
          <a:extLst>
            <a:ext uri="{FF2B5EF4-FFF2-40B4-BE49-F238E27FC236}">
              <a16:creationId xmlns:a16="http://schemas.microsoft.com/office/drawing/2014/main" id="{00000000-0008-0000-0300-000004000000}"/>
            </a:ext>
          </a:extLst>
        </xdr:cNvPr>
        <xdr:cNvSpPr txBox="1"/>
      </xdr:nvSpPr>
      <xdr:spPr>
        <a:xfrm>
          <a:off x="276225" y="4133852"/>
          <a:ext cx="8848725" cy="1504948"/>
        </a:xfrm>
        <a:prstGeom prst="rect">
          <a:avLst/>
        </a:prstGeom>
        <a:solidFill>
          <a:schemeClr val="accent6">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lIns="72000" rIns="72000" rtlCol="0" anchor="t"/>
        <a:lstStyle/>
        <a:p>
          <a:endParaRPr lang="de-DE" sz="1100"/>
        </a:p>
      </xdr:txBody>
    </xdr:sp>
    <xdr:clientData/>
  </xdr:twoCellAnchor>
  <xdr:twoCellAnchor>
    <xdr:from>
      <xdr:col>1</xdr:col>
      <xdr:colOff>133350</xdr:colOff>
      <xdr:row>22</xdr:row>
      <xdr:rowOff>76200</xdr:rowOff>
    </xdr:from>
    <xdr:to>
      <xdr:col>9</xdr:col>
      <xdr:colOff>628650</xdr:colOff>
      <xdr:row>34</xdr:row>
      <xdr:rowOff>19050</xdr:rowOff>
    </xdr:to>
    <xdr:sp macro="" textlink="">
      <xdr:nvSpPr>
        <xdr:cNvPr id="5" name="Textfeld 4">
          <a:extLst>
            <a:ext uri="{FF2B5EF4-FFF2-40B4-BE49-F238E27FC236}">
              <a16:creationId xmlns:a16="http://schemas.microsoft.com/office/drawing/2014/main" id="{00000000-0008-0000-0300-000005000000}"/>
            </a:ext>
          </a:extLst>
        </xdr:cNvPr>
        <xdr:cNvSpPr txBox="1"/>
      </xdr:nvSpPr>
      <xdr:spPr>
        <a:xfrm>
          <a:off x="228600" y="4076700"/>
          <a:ext cx="8848725" cy="2152650"/>
        </a:xfrm>
        <a:prstGeom prst="rect">
          <a:avLst/>
        </a:prstGeom>
        <a:solidFill>
          <a:schemeClr val="accent6">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lIns="72000" rIns="72000" rtlCol="0" anchor="t"/>
        <a:lstStyle/>
        <a:p>
          <a:r>
            <a:rPr lang="de-DE" sz="1200"/>
            <a:t>In den Tabellenblättern Vorwärts-,</a:t>
          </a:r>
          <a:r>
            <a:rPr lang="de-DE" sz="1200" baseline="0"/>
            <a:t> R</a:t>
          </a:r>
          <a:r>
            <a:rPr lang="de-DE" sz="1200"/>
            <a:t>ückwärts- und Differenzkalkulation können jeweils in der Spalte E sämtliche Eingaben in den grau hinterlegten Feldern vorgenommen werden. Andere Felder sind für Eingaben</a:t>
          </a:r>
          <a:r>
            <a:rPr lang="de-DE" sz="1200" baseline="0"/>
            <a:t> gesperrt. Sämtliche Berechnungsfelder in der Spalte F berechnen sich automatisch anhand der eingestellten Werte und Faktoren. Ebenso automatisch erfolt die Berechnung der Kennzahlen unterhalb der eigentlichen Kalkulationen.</a:t>
          </a:r>
        </a:p>
        <a:p>
          <a:r>
            <a:rPr lang="de-DE" sz="1200" baseline="0"/>
            <a:t>Für die Eingabe empfiehlt es sich, die Felder in der Spalte E der Reihe nach von oben nach unten, in der Differenzkalkulation sowohl von oben und unten zur Mitte hin zu bearbeiten bzw. auszufüllen.</a:t>
          </a:r>
        </a:p>
        <a:p>
          <a:r>
            <a:rPr lang="de-DE" sz="1200" baseline="0"/>
            <a:t>Einige Felder beinhalten erläuternde Kommentare zu verwendeten Formaten oder zu verwendeten Formeln.</a:t>
          </a:r>
        </a:p>
        <a:p>
          <a:r>
            <a:rPr lang="de-DE" sz="1200" baseline="0"/>
            <a:t>Grundsätzlich werden die Werte nicht gerundet.</a:t>
          </a:r>
        </a:p>
        <a:p>
          <a:r>
            <a:rPr lang="de-DE" sz="1200"/>
            <a:t>Die Datei wird weiter ergänzt und in neuen Versionen veröffentlicht. Für die Richtigkeit wird keine Gewährleistung übernommen.</a:t>
          </a:r>
        </a:p>
        <a:p>
          <a:r>
            <a:rPr lang="de-DE" sz="1200"/>
            <a:t>Bei Fragen und auftretenden</a:t>
          </a:r>
          <a:r>
            <a:rPr lang="de-DE" sz="1200" baseline="0"/>
            <a:t> Problemen schreiben Sie uns gerne ein E-Mail.</a:t>
          </a:r>
          <a:endParaRPr lang="de-DE" sz="1200"/>
        </a:p>
      </xdr:txBody>
    </xdr:sp>
    <xdr:clientData/>
  </xdr:twoCellAnchor>
  <xdr:twoCellAnchor>
    <xdr:from>
      <xdr:col>9</xdr:col>
      <xdr:colOff>581025</xdr:colOff>
      <xdr:row>173</xdr:row>
      <xdr:rowOff>9525</xdr:rowOff>
    </xdr:from>
    <xdr:to>
      <xdr:col>9</xdr:col>
      <xdr:colOff>666750</xdr:colOff>
      <xdr:row>173</xdr:row>
      <xdr:rowOff>153525</xdr:rowOff>
    </xdr:to>
    <xdr:sp macro="" textlink="">
      <xdr:nvSpPr>
        <xdr:cNvPr id="6" name="Pfeil nach oben 5">
          <a:hlinkClick xmlns:r="http://schemas.openxmlformats.org/officeDocument/2006/relationships" r:id="rId3"/>
          <a:extLst>
            <a:ext uri="{FF2B5EF4-FFF2-40B4-BE49-F238E27FC236}">
              <a16:creationId xmlns:a16="http://schemas.microsoft.com/office/drawing/2014/main" id="{00000000-0008-0000-0300-000006000000}"/>
            </a:ext>
          </a:extLst>
        </xdr:cNvPr>
        <xdr:cNvSpPr/>
      </xdr:nvSpPr>
      <xdr:spPr>
        <a:xfrm>
          <a:off x="9029700" y="58702575"/>
          <a:ext cx="85725" cy="144000"/>
        </a:xfrm>
        <a:prstGeom prst="upArrow">
          <a:avLst/>
        </a:prstGeom>
        <a:solidFill>
          <a:schemeClr val="accent6">
            <a:lumMod val="75000"/>
          </a:schemeClr>
        </a:solidFill>
        <a:ln>
          <a:solidFill>
            <a:schemeClr val="accent6">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DE" sz="1100"/>
        </a:p>
      </xdr:txBody>
    </xdr:sp>
    <xdr:clientData/>
  </xdr:twoCellAnchor>
  <xdr:twoCellAnchor editAs="oneCell">
    <xdr:from>
      <xdr:col>4</xdr:col>
      <xdr:colOff>47625</xdr:colOff>
      <xdr:row>1</xdr:row>
      <xdr:rowOff>152400</xdr:rowOff>
    </xdr:from>
    <xdr:to>
      <xdr:col>5</xdr:col>
      <xdr:colOff>685800</xdr:colOff>
      <xdr:row>3</xdr:row>
      <xdr:rowOff>45244</xdr:rowOff>
    </xdr:to>
    <xdr:pic>
      <xdr:nvPicPr>
        <xdr:cNvPr id="7" name="Grafik 6" descr="Wenn meine Vorlagen weiterhelfen konnten, lasse ich mich gerne auf einen Kaffee einladen ;)" title="Buy me a coffee">
          <a:hlinkClick xmlns:r="http://schemas.openxmlformats.org/officeDocument/2006/relationships" r:id="rId4"/>
          <a:extLst>
            <a:ext uri="{FF2B5EF4-FFF2-40B4-BE49-F238E27FC236}">
              <a16:creationId xmlns:a16="http://schemas.microsoft.com/office/drawing/2014/main" id="{00000000-0008-0000-0300-00000700000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4686300" y="238125"/>
          <a:ext cx="1400175" cy="350044"/>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7</xdr:col>
      <xdr:colOff>0</xdr:colOff>
      <xdr:row>43</xdr:row>
      <xdr:rowOff>0</xdr:rowOff>
    </xdr:from>
    <xdr:to>
      <xdr:col>7</xdr:col>
      <xdr:colOff>228600</xdr:colOff>
      <xdr:row>44</xdr:row>
      <xdr:rowOff>60959</xdr:rowOff>
    </xdr:to>
    <xdr:pic>
      <xdr:nvPicPr>
        <xdr:cNvPr id="3" name="Grafik 2" descr="User">
          <a:extLst>
            <a:ext uri="{FF2B5EF4-FFF2-40B4-BE49-F238E27FC236}">
              <a16:creationId xmlns:a16="http://schemas.microsoft.com/office/drawing/2014/main" id="{284EB992-7057-09A2-4B25-CCBD5E61BDE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102340" y="32209740"/>
          <a:ext cx="22860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controllerspielwiese.de/"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s://www.controllerspielwiese.de/" TargetMode="External"/><Relationship Id="rId5" Type="http://schemas.openxmlformats.org/officeDocument/2006/relationships/comments" Target="../comments2.xml"/><Relationship Id="rId4"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hyperlink" Target="https://www.controllerspielwiese.de/" TargetMode="External"/><Relationship Id="rId5" Type="http://schemas.openxmlformats.org/officeDocument/2006/relationships/comments" Target="../comments3.xml"/><Relationship Id="rId4"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3" Type="http://schemas.openxmlformats.org/officeDocument/2006/relationships/hyperlink" Target="https://ko-fi.com/controllerspielwiese" TargetMode="External"/><Relationship Id="rId2" Type="http://schemas.openxmlformats.org/officeDocument/2006/relationships/hyperlink" Target="mailto:Service@ControllerSpielwiese.de?subject=Ich%20m&#246;chte%20das%20Excel-Tool%20Handelswarenkalkulation%20f&#252;r%20EUR%204,99%20erwerben" TargetMode="External"/><Relationship Id="rId1" Type="http://schemas.openxmlformats.org/officeDocument/2006/relationships/hyperlink" Target="https://www.controllerspielwiese.de/inhalte/wir/formular-mitglied-werden.php" TargetMode="External"/><Relationship Id="rId5" Type="http://schemas.openxmlformats.org/officeDocument/2006/relationships/drawing" Target="../drawings/drawing4.xml"/><Relationship Id="rId4"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9" tint="0.39997558519241921"/>
    <pageSetUpPr fitToPage="1"/>
  </sheetPr>
  <dimension ref="B1:J41"/>
  <sheetViews>
    <sheetView topLeftCell="A6" zoomScaleNormal="100" workbookViewId="0">
      <selection activeCell="E8" sqref="E8"/>
    </sheetView>
  </sheetViews>
  <sheetFormatPr baseColWidth="10" defaultColWidth="11.44140625" defaultRowHeight="13.2" x14ac:dyDescent="0.25"/>
  <cols>
    <col min="1" max="1" width="1.5546875" style="1" customWidth="1"/>
    <col min="2" max="3" width="4.5546875" style="1" customWidth="1"/>
    <col min="4" max="4" width="46.6640625" style="1" customWidth="1"/>
    <col min="5" max="6" width="15.109375" style="1" customWidth="1"/>
    <col min="7" max="7" width="41.6640625" style="1" customWidth="1"/>
    <col min="8" max="8" width="4.44140625" style="1" customWidth="1"/>
    <col min="9" max="16384" width="11.44140625" style="1"/>
  </cols>
  <sheetData>
    <row r="1" spans="2:10" ht="6" customHeight="1" x14ac:dyDescent="0.25"/>
    <row r="2" spans="2:10" ht="25.8" x14ac:dyDescent="0.5">
      <c r="B2" s="41" t="s">
        <v>29</v>
      </c>
      <c r="C2" s="2"/>
      <c r="D2" s="2"/>
      <c r="E2" s="2"/>
      <c r="F2" s="2"/>
      <c r="G2" s="2"/>
      <c r="I2" s="129" t="s">
        <v>96</v>
      </c>
      <c r="J2" s="130"/>
    </row>
    <row r="3" spans="2:10" ht="7.5" customHeight="1" x14ac:dyDescent="0.25">
      <c r="B3" s="3"/>
      <c r="C3" s="2"/>
      <c r="D3" s="2"/>
      <c r="E3" s="2"/>
      <c r="F3" s="2"/>
      <c r="G3" s="2"/>
    </row>
    <row r="4" spans="2:10" x14ac:dyDescent="0.25">
      <c r="B4" s="128">
        <v>72727</v>
      </c>
      <c r="C4" s="128"/>
      <c r="D4" s="2"/>
      <c r="E4" s="2"/>
      <c r="F4" s="2"/>
      <c r="G4" s="2"/>
    </row>
    <row r="6" spans="2:10" ht="24" customHeight="1" x14ac:dyDescent="0.25">
      <c r="B6" s="6" t="s">
        <v>1</v>
      </c>
      <c r="C6" s="7" t="s">
        <v>2</v>
      </c>
      <c r="D6" s="8" t="s">
        <v>3</v>
      </c>
      <c r="E6" s="26" t="s">
        <v>4</v>
      </c>
      <c r="F6" s="9" t="s">
        <v>5</v>
      </c>
      <c r="G6" s="10" t="s">
        <v>0</v>
      </c>
    </row>
    <row r="7" spans="2:10" ht="15.9" customHeight="1" x14ac:dyDescent="0.25">
      <c r="B7" s="6">
        <v>1</v>
      </c>
      <c r="C7" s="18" t="s">
        <v>8</v>
      </c>
      <c r="D7" s="19" t="s">
        <v>73</v>
      </c>
      <c r="E7" s="23">
        <v>1.0960000000000001</v>
      </c>
      <c r="F7" s="21">
        <f>E7</f>
        <v>1.0960000000000001</v>
      </c>
      <c r="G7" s="11"/>
    </row>
    <row r="8" spans="2:10" ht="15.9" customHeight="1" x14ac:dyDescent="0.25">
      <c r="B8" s="15">
        <f>B7+1</f>
        <v>2</v>
      </c>
      <c r="C8" s="16" t="s">
        <v>7</v>
      </c>
      <c r="D8" s="17" t="s">
        <v>19</v>
      </c>
      <c r="E8" s="24">
        <v>0.19</v>
      </c>
      <c r="F8" s="13">
        <f>F7*E8/(1+E8)</f>
        <v>0.17499159663865549</v>
      </c>
      <c r="G8" s="11"/>
    </row>
    <row r="9" spans="2:10" ht="15.9" customHeight="1" x14ac:dyDescent="0.25">
      <c r="B9" s="6">
        <f t="shared" ref="B9:B28" si="0">B8+1</f>
        <v>3</v>
      </c>
      <c r="C9" s="18" t="s">
        <v>6</v>
      </c>
      <c r="D9" s="19" t="s">
        <v>33</v>
      </c>
      <c r="E9" s="20"/>
      <c r="F9" s="21">
        <f>F7-F8</f>
        <v>0.9210084033613446</v>
      </c>
      <c r="G9" s="11"/>
    </row>
    <row r="10" spans="2:10" ht="15.9" customHeight="1" x14ac:dyDescent="0.25">
      <c r="B10" s="15">
        <f t="shared" si="0"/>
        <v>4</v>
      </c>
      <c r="C10" s="16" t="s">
        <v>7</v>
      </c>
      <c r="D10" s="17" t="s">
        <v>21</v>
      </c>
      <c r="E10" s="24">
        <v>0</v>
      </c>
      <c r="F10" s="13">
        <f>F9*E10</f>
        <v>0</v>
      </c>
      <c r="G10" s="11"/>
    </row>
    <row r="11" spans="2:10" ht="15.9" customHeight="1" x14ac:dyDescent="0.25">
      <c r="B11" s="15">
        <f t="shared" si="0"/>
        <v>5</v>
      </c>
      <c r="C11" s="16" t="s">
        <v>7</v>
      </c>
      <c r="D11" s="17" t="s">
        <v>30</v>
      </c>
      <c r="E11" s="24">
        <v>0</v>
      </c>
      <c r="F11" s="13">
        <f>F9*E11</f>
        <v>0</v>
      </c>
      <c r="G11" s="11"/>
    </row>
    <row r="12" spans="2:10" ht="15.9" customHeight="1" x14ac:dyDescent="0.25">
      <c r="B12" s="15">
        <f t="shared" si="0"/>
        <v>6</v>
      </c>
      <c r="C12" s="16" t="s">
        <v>6</v>
      </c>
      <c r="D12" s="17" t="s">
        <v>31</v>
      </c>
      <c r="E12" s="23">
        <v>0</v>
      </c>
      <c r="F12" s="13">
        <f>E12</f>
        <v>0</v>
      </c>
      <c r="G12" s="11"/>
    </row>
    <row r="13" spans="2:10" ht="15.9" customHeight="1" x14ac:dyDescent="0.25">
      <c r="B13" s="6">
        <f t="shared" si="0"/>
        <v>7</v>
      </c>
      <c r="C13" s="18" t="s">
        <v>8</v>
      </c>
      <c r="D13" s="19" t="s">
        <v>9</v>
      </c>
      <c r="E13" s="20"/>
      <c r="F13" s="21">
        <f>F9-F10-F11+F12</f>
        <v>0.9210084033613446</v>
      </c>
      <c r="G13" s="11"/>
    </row>
    <row r="14" spans="2:10" ht="15.9" customHeight="1" x14ac:dyDescent="0.25">
      <c r="B14" s="15">
        <f t="shared" si="0"/>
        <v>8</v>
      </c>
      <c r="C14" s="16" t="s">
        <v>7</v>
      </c>
      <c r="D14" s="17" t="s">
        <v>22</v>
      </c>
      <c r="E14" s="24">
        <v>0</v>
      </c>
      <c r="F14" s="13">
        <f>F13*E14</f>
        <v>0</v>
      </c>
      <c r="G14" s="11"/>
    </row>
    <row r="15" spans="2:10" ht="15.9" customHeight="1" x14ac:dyDescent="0.25">
      <c r="B15" s="6">
        <f t="shared" si="0"/>
        <v>9</v>
      </c>
      <c r="C15" s="18" t="s">
        <v>8</v>
      </c>
      <c r="D15" s="19" t="s">
        <v>10</v>
      </c>
      <c r="E15" s="20"/>
      <c r="F15" s="21">
        <f>F13-F14</f>
        <v>0.9210084033613446</v>
      </c>
      <c r="G15" s="11"/>
    </row>
    <row r="16" spans="2:10" ht="15.9" customHeight="1" x14ac:dyDescent="0.25">
      <c r="B16" s="15">
        <f t="shared" si="0"/>
        <v>10</v>
      </c>
      <c r="C16" s="16" t="s">
        <v>6</v>
      </c>
      <c r="D16" s="17" t="s">
        <v>11</v>
      </c>
      <c r="E16" s="23">
        <v>0</v>
      </c>
      <c r="F16" s="13">
        <f>E16</f>
        <v>0</v>
      </c>
      <c r="G16" s="11"/>
    </row>
    <row r="17" spans="2:9" ht="15.9" customHeight="1" x14ac:dyDescent="0.25">
      <c r="B17" s="6">
        <f t="shared" si="0"/>
        <v>11</v>
      </c>
      <c r="C17" s="18" t="s">
        <v>8</v>
      </c>
      <c r="D17" s="19" t="s">
        <v>12</v>
      </c>
      <c r="E17" s="20"/>
      <c r="F17" s="21">
        <f>F15+F16</f>
        <v>0.9210084033613446</v>
      </c>
      <c r="G17" s="11"/>
    </row>
    <row r="18" spans="2:9" ht="15.9" customHeight="1" x14ac:dyDescent="0.25">
      <c r="B18" s="15">
        <f t="shared" si="0"/>
        <v>12</v>
      </c>
      <c r="C18" s="16" t="s">
        <v>6</v>
      </c>
      <c r="D18" s="17" t="s">
        <v>20</v>
      </c>
      <c r="E18" s="24">
        <v>0.1</v>
      </c>
      <c r="F18" s="13">
        <f>F17*E18</f>
        <v>9.2100840336134471E-2</v>
      </c>
      <c r="G18" s="11"/>
    </row>
    <row r="19" spans="2:9" ht="15.9" customHeight="1" x14ac:dyDescent="0.25">
      <c r="B19" s="6">
        <f t="shared" si="0"/>
        <v>13</v>
      </c>
      <c r="C19" s="18" t="s">
        <v>8</v>
      </c>
      <c r="D19" s="19" t="s">
        <v>32</v>
      </c>
      <c r="E19" s="20"/>
      <c r="F19" s="21">
        <f>F17+F18</f>
        <v>1.0131092436974791</v>
      </c>
      <c r="G19" s="11"/>
    </row>
    <row r="20" spans="2:9" ht="15.9" customHeight="1" x14ac:dyDescent="0.25">
      <c r="B20" s="15">
        <f t="shared" si="0"/>
        <v>14</v>
      </c>
      <c r="C20" s="16" t="s">
        <v>6</v>
      </c>
      <c r="D20" s="17" t="s">
        <v>13</v>
      </c>
      <c r="E20" s="24">
        <v>0.3</v>
      </c>
      <c r="F20" s="13">
        <f>F19*E20</f>
        <v>0.30393277310924371</v>
      </c>
      <c r="G20" s="11"/>
    </row>
    <row r="21" spans="2:9" ht="15.9" customHeight="1" x14ac:dyDescent="0.25">
      <c r="B21" s="6">
        <f t="shared" si="0"/>
        <v>15</v>
      </c>
      <c r="C21" s="18" t="s">
        <v>8</v>
      </c>
      <c r="D21" s="19" t="s">
        <v>14</v>
      </c>
      <c r="E21" s="20"/>
      <c r="F21" s="21">
        <f>F19+F20</f>
        <v>1.3170420168067229</v>
      </c>
      <c r="G21" s="11"/>
    </row>
    <row r="22" spans="2:9" ht="15.9" customHeight="1" x14ac:dyDescent="0.25">
      <c r="B22" s="15">
        <f t="shared" si="0"/>
        <v>16</v>
      </c>
      <c r="C22" s="16" t="s">
        <v>6</v>
      </c>
      <c r="D22" s="17" t="s">
        <v>15</v>
      </c>
      <c r="E22" s="24">
        <v>0.05</v>
      </c>
      <c r="F22" s="14">
        <f>F21/(1-E22-E23)*E22</f>
        <v>7.0808710581006615E-2</v>
      </c>
      <c r="G22" s="11"/>
    </row>
    <row r="23" spans="2:9" ht="15.9" customHeight="1" x14ac:dyDescent="0.25">
      <c r="B23" s="15">
        <f t="shared" si="0"/>
        <v>17</v>
      </c>
      <c r="C23" s="16" t="s">
        <v>6</v>
      </c>
      <c r="D23" s="17" t="s">
        <v>16</v>
      </c>
      <c r="E23" s="24">
        <v>0.02</v>
      </c>
      <c r="F23" s="14">
        <f>F21/(1-E23-E22)*E23</f>
        <v>2.8323484232402649E-2</v>
      </c>
      <c r="G23" s="11"/>
    </row>
    <row r="24" spans="2:9" ht="15.9" customHeight="1" x14ac:dyDescent="0.25">
      <c r="B24" s="6">
        <f t="shared" si="0"/>
        <v>18</v>
      </c>
      <c r="C24" s="18" t="s">
        <v>8</v>
      </c>
      <c r="D24" s="19" t="s">
        <v>17</v>
      </c>
      <c r="E24" s="20"/>
      <c r="F24" s="22">
        <f>F21+F22+F23</f>
        <v>1.4161742116201324</v>
      </c>
      <c r="G24" s="11"/>
    </row>
    <row r="25" spans="2:9" ht="15.9" customHeight="1" x14ac:dyDescent="0.25">
      <c r="B25" s="15">
        <f t="shared" si="0"/>
        <v>19</v>
      </c>
      <c r="C25" s="16" t="s">
        <v>6</v>
      </c>
      <c r="D25" s="17" t="s">
        <v>18</v>
      </c>
      <c r="E25" s="24">
        <v>0.05</v>
      </c>
      <c r="F25" s="14">
        <f>F24/(1-E25)*E25</f>
        <v>7.4535484822112238E-2</v>
      </c>
      <c r="G25" s="11"/>
    </row>
    <row r="26" spans="2:9" ht="15.9" customHeight="1" x14ac:dyDescent="0.25">
      <c r="B26" s="6">
        <f t="shared" si="0"/>
        <v>20</v>
      </c>
      <c r="C26" s="18" t="s">
        <v>8</v>
      </c>
      <c r="D26" s="19" t="s">
        <v>23</v>
      </c>
      <c r="E26" s="20"/>
      <c r="F26" s="21">
        <f>F24+F25</f>
        <v>1.4907096964422446</v>
      </c>
      <c r="G26" s="11"/>
      <c r="I26" s="1" t="s">
        <v>69</v>
      </c>
    </row>
    <row r="27" spans="2:9" ht="15.9" customHeight="1" x14ac:dyDescent="0.25">
      <c r="B27" s="15">
        <f t="shared" si="0"/>
        <v>21</v>
      </c>
      <c r="C27" s="16" t="s">
        <v>6</v>
      </c>
      <c r="D27" s="17" t="s">
        <v>19</v>
      </c>
      <c r="E27" s="25">
        <v>0.19</v>
      </c>
      <c r="F27" s="13">
        <f>F26*E27</f>
        <v>0.28323484232402646</v>
      </c>
      <c r="G27" s="11"/>
      <c r="I27" s="46" t="s">
        <v>70</v>
      </c>
    </row>
    <row r="28" spans="2:9" ht="15.9" customHeight="1" x14ac:dyDescent="0.25">
      <c r="B28" s="6">
        <f t="shared" si="0"/>
        <v>22</v>
      </c>
      <c r="C28" s="18" t="s">
        <v>8</v>
      </c>
      <c r="D28" s="19" t="s">
        <v>24</v>
      </c>
      <c r="E28" s="20"/>
      <c r="F28" s="21">
        <f>F26+F27</f>
        <v>1.7739445387662711</v>
      </c>
      <c r="G28" s="11"/>
    </row>
    <row r="30" spans="2:9" x14ac:dyDescent="0.25">
      <c r="B30" s="36" t="s">
        <v>28</v>
      </c>
      <c r="C30"/>
      <c r="D30"/>
      <c r="E30"/>
      <c r="F30"/>
    </row>
    <row r="31" spans="2:9" ht="6.75" customHeight="1" x14ac:dyDescent="0.25">
      <c r="B31" s="37"/>
      <c r="C31" s="38"/>
      <c r="D31" s="38"/>
      <c r="E31" s="38"/>
      <c r="F31" s="38"/>
      <c r="G31" s="4"/>
    </row>
    <row r="32" spans="2:9" s="12" customFormat="1" ht="13.8" x14ac:dyDescent="0.25">
      <c r="B32" s="42">
        <f>B28+1</f>
        <v>23</v>
      </c>
      <c r="C32" s="27"/>
      <c r="D32" s="27" t="s">
        <v>64</v>
      </c>
      <c r="E32" s="28" t="s">
        <v>79</v>
      </c>
      <c r="F32" s="29">
        <f>F26/F17</f>
        <v>1.6185625353706852</v>
      </c>
      <c r="G32" s="30"/>
    </row>
    <row r="33" spans="2:7" s="12" customFormat="1" ht="12" customHeight="1" x14ac:dyDescent="0.25">
      <c r="B33" s="42"/>
      <c r="C33" s="27"/>
      <c r="D33" s="27"/>
      <c r="E33" s="27"/>
      <c r="F33" s="31"/>
      <c r="G33" s="30"/>
    </row>
    <row r="34" spans="2:7" s="12" customFormat="1" ht="13.8" x14ac:dyDescent="0.25">
      <c r="B34" s="42">
        <f>B32+1</f>
        <v>24</v>
      </c>
      <c r="C34" s="27"/>
      <c r="D34" s="27" t="s">
        <v>65</v>
      </c>
      <c r="E34" s="28" t="s">
        <v>80</v>
      </c>
      <c r="F34" s="29">
        <f>F28/F17</f>
        <v>1.9260894170911154</v>
      </c>
      <c r="G34" s="30"/>
    </row>
    <row r="35" spans="2:7" x14ac:dyDescent="0.25">
      <c r="B35" s="43"/>
      <c r="C35" s="32"/>
      <c r="D35" s="32"/>
      <c r="E35" s="32"/>
      <c r="F35" s="32"/>
      <c r="G35" s="33"/>
    </row>
    <row r="36" spans="2:7" ht="13.8" x14ac:dyDescent="0.25">
      <c r="B36" s="42">
        <f>B34+1</f>
        <v>25</v>
      </c>
      <c r="C36" s="32"/>
      <c r="D36" s="27" t="s">
        <v>25</v>
      </c>
      <c r="E36" s="28" t="s">
        <v>81</v>
      </c>
      <c r="F36" s="34">
        <f>F26-F17</f>
        <v>0.56970129308090001</v>
      </c>
      <c r="G36" s="33"/>
    </row>
    <row r="37" spans="2:7" ht="13.8" x14ac:dyDescent="0.25">
      <c r="B37" s="42"/>
      <c r="C37" s="32"/>
      <c r="D37" s="27"/>
      <c r="E37" s="27"/>
      <c r="F37" s="27"/>
      <c r="G37" s="33"/>
    </row>
    <row r="38" spans="2:7" ht="13.8" x14ac:dyDescent="0.25">
      <c r="B38" s="42">
        <f>B36+1</f>
        <v>26</v>
      </c>
      <c r="C38" s="32"/>
      <c r="D38" s="27" t="s">
        <v>27</v>
      </c>
      <c r="E38" s="28" t="s">
        <v>82</v>
      </c>
      <c r="F38" s="35">
        <f>F36/F26</f>
        <v>0.38216783216783234</v>
      </c>
      <c r="G38" s="33"/>
    </row>
    <row r="39" spans="2:7" ht="13.8" x14ac:dyDescent="0.25">
      <c r="B39" s="42"/>
      <c r="C39" s="32"/>
      <c r="D39" s="32"/>
      <c r="E39" s="32"/>
      <c r="F39" s="32"/>
      <c r="G39" s="33"/>
    </row>
    <row r="40" spans="2:7" ht="13.8" x14ac:dyDescent="0.25">
      <c r="B40" s="42">
        <f>B38+1</f>
        <v>27</v>
      </c>
      <c r="C40" s="32"/>
      <c r="D40" s="27" t="s">
        <v>26</v>
      </c>
      <c r="E40" s="28" t="s">
        <v>83</v>
      </c>
      <c r="F40" s="35">
        <f>F36/F17</f>
        <v>0.61856253537068517</v>
      </c>
      <c r="G40" s="33"/>
    </row>
    <row r="41" spans="2:7" ht="5.25" customHeight="1" x14ac:dyDescent="0.25">
      <c r="B41" s="39"/>
      <c r="C41" s="40"/>
      <c r="D41" s="40"/>
      <c r="E41" s="40"/>
      <c r="F41" s="40"/>
      <c r="G41" s="5"/>
    </row>
  </sheetData>
  <sheetProtection password="D917" sheet="1" selectLockedCells="1"/>
  <sortState xmlns:xlrd2="http://schemas.microsoft.com/office/spreadsheetml/2017/richdata2" ref="A8:C29">
    <sortCondition ref="A8:A29"/>
  </sortState>
  <mergeCells count="2">
    <mergeCell ref="B4:C4"/>
    <mergeCell ref="I2:J2"/>
  </mergeCells>
  <hyperlinks>
    <hyperlink ref="I27" r:id="rId1" xr:uid="{00000000-0004-0000-0000-000000000000}"/>
    <hyperlink ref="I2" location="Anwendungshilfe!A1" display="Hilfe …" xr:uid="{00000000-0004-0000-0000-000001000000}"/>
    <hyperlink ref="I2:J2" location="Anwendungshilfe!A1" display="Anwendungshilfe …" xr:uid="{00000000-0004-0000-0000-000002000000}"/>
  </hyperlinks>
  <printOptions horizontalCentered="1"/>
  <pageMargins left="0" right="0" top="0.78740157480314965" bottom="0.78740157480314965" header="0" footer="0.39370078740157483"/>
  <pageSetup paperSize="9" orientation="landscape" cellComments="atEnd" r:id="rId2"/>
  <headerFooter>
    <oddFooter xml:space="preserve">&amp;L&amp;8ControllerSpielwiese.de / Vorwärtskalkulation&amp;C&amp;8&amp;H Seite &amp;P&amp;R&amp;8 &amp;D / Verfasser </oddFooter>
  </headerFooter>
  <drawing r:id="rId3"/>
  <legacyDrawing r:id="rId4"/>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9" tint="0.39997558519241921"/>
    <pageSetUpPr fitToPage="1"/>
  </sheetPr>
  <dimension ref="B1:M41"/>
  <sheetViews>
    <sheetView zoomScaleNormal="100" workbookViewId="0"/>
  </sheetViews>
  <sheetFormatPr baseColWidth="10" defaultColWidth="11.44140625" defaultRowHeight="13.2" x14ac:dyDescent="0.25"/>
  <cols>
    <col min="1" max="1" width="1.5546875" style="1" customWidth="1"/>
    <col min="2" max="3" width="4.5546875" style="1" customWidth="1"/>
    <col min="4" max="4" width="46.6640625" style="1" customWidth="1"/>
    <col min="5" max="6" width="15.109375" style="1" customWidth="1"/>
    <col min="7" max="7" width="41.6640625" style="1" customWidth="1"/>
    <col min="8" max="8" width="4.44140625" style="1" customWidth="1"/>
    <col min="9" max="16384" width="11.44140625" style="1"/>
  </cols>
  <sheetData>
    <row r="1" spans="2:10" ht="6" customHeight="1" x14ac:dyDescent="0.25"/>
    <row r="2" spans="2:10" ht="25.8" x14ac:dyDescent="0.5">
      <c r="B2" s="41" t="s">
        <v>71</v>
      </c>
      <c r="C2" s="51"/>
      <c r="D2" s="51"/>
      <c r="E2" s="51"/>
      <c r="F2" s="51"/>
      <c r="G2" s="2"/>
      <c r="I2" s="129" t="s">
        <v>96</v>
      </c>
      <c r="J2" s="130"/>
    </row>
    <row r="3" spans="2:10" ht="7.5" customHeight="1" x14ac:dyDescent="0.25">
      <c r="B3" s="3"/>
      <c r="C3" s="2"/>
      <c r="D3" s="51"/>
      <c r="E3" s="51"/>
      <c r="F3" s="51"/>
      <c r="G3" s="2"/>
    </row>
    <row r="4" spans="2:10" x14ac:dyDescent="0.25">
      <c r="B4" s="128">
        <v>72727</v>
      </c>
      <c r="C4" s="128"/>
      <c r="D4" s="51"/>
      <c r="E4" s="51"/>
      <c r="F4" s="51"/>
      <c r="G4" s="2"/>
    </row>
    <row r="6" spans="2:10" ht="24" customHeight="1" x14ac:dyDescent="0.25">
      <c r="B6" s="6" t="s">
        <v>1</v>
      </c>
      <c r="C6" s="7" t="s">
        <v>2</v>
      </c>
      <c r="D6" s="8" t="s">
        <v>3</v>
      </c>
      <c r="E6" s="26" t="s">
        <v>4</v>
      </c>
      <c r="F6" s="9" t="s">
        <v>5</v>
      </c>
      <c r="G6" s="10" t="s">
        <v>0</v>
      </c>
    </row>
    <row r="7" spans="2:10" ht="15.9" customHeight="1" x14ac:dyDescent="0.25">
      <c r="B7" s="47">
        <v>1</v>
      </c>
      <c r="C7" s="48" t="s">
        <v>6</v>
      </c>
      <c r="D7" s="49" t="s">
        <v>24</v>
      </c>
      <c r="E7" s="23">
        <v>1551.9420419022279</v>
      </c>
      <c r="F7" s="50">
        <f>E7</f>
        <v>1551.9420419022279</v>
      </c>
      <c r="G7" s="11"/>
    </row>
    <row r="8" spans="2:10" ht="15.9" customHeight="1" x14ac:dyDescent="0.25">
      <c r="B8" s="15">
        <f>B7+1</f>
        <v>2</v>
      </c>
      <c r="C8" s="16" t="s">
        <v>7</v>
      </c>
      <c r="D8" s="17" t="s">
        <v>19</v>
      </c>
      <c r="E8" s="24">
        <v>0.19</v>
      </c>
      <c r="F8" s="13">
        <f>F7*E8/(1+E8)</f>
        <v>247.78906551380109</v>
      </c>
      <c r="G8" s="11"/>
    </row>
    <row r="9" spans="2:10" ht="15.9" customHeight="1" x14ac:dyDescent="0.25">
      <c r="B9" s="6">
        <f t="shared" ref="B9:B28" si="0">B8+1</f>
        <v>3</v>
      </c>
      <c r="C9" s="18" t="s">
        <v>8</v>
      </c>
      <c r="D9" s="19" t="s">
        <v>23</v>
      </c>
      <c r="E9" s="20"/>
      <c r="F9" s="21">
        <f>F7-F8</f>
        <v>1304.1529763884269</v>
      </c>
      <c r="G9" s="11"/>
    </row>
    <row r="10" spans="2:10" ht="15.9" customHeight="1" x14ac:dyDescent="0.25">
      <c r="B10" s="15">
        <f t="shared" si="0"/>
        <v>4</v>
      </c>
      <c r="C10" s="16" t="s">
        <v>7</v>
      </c>
      <c r="D10" s="17" t="s">
        <v>18</v>
      </c>
      <c r="E10" s="24">
        <v>0.03</v>
      </c>
      <c r="F10" s="13">
        <f>F9*E10</f>
        <v>39.124589291652804</v>
      </c>
      <c r="G10" s="11"/>
    </row>
    <row r="11" spans="2:10" ht="15.9" customHeight="1" x14ac:dyDescent="0.25">
      <c r="B11" s="6">
        <f t="shared" si="0"/>
        <v>5</v>
      </c>
      <c r="C11" s="18" t="s">
        <v>8</v>
      </c>
      <c r="D11" s="19" t="s">
        <v>17</v>
      </c>
      <c r="E11" s="20"/>
      <c r="F11" s="21">
        <f>F9-F10</f>
        <v>1265.0283870967739</v>
      </c>
      <c r="G11" s="11"/>
    </row>
    <row r="12" spans="2:10" ht="15.9" customHeight="1" x14ac:dyDescent="0.25">
      <c r="B12" s="15">
        <f t="shared" si="0"/>
        <v>6</v>
      </c>
      <c r="C12" s="16" t="s">
        <v>7</v>
      </c>
      <c r="D12" s="17" t="s">
        <v>16</v>
      </c>
      <c r="E12" s="24">
        <v>0.02</v>
      </c>
      <c r="F12" s="13">
        <f>F11*E12</f>
        <v>25.300567741935481</v>
      </c>
      <c r="G12" s="11"/>
    </row>
    <row r="13" spans="2:10" ht="15.9" customHeight="1" x14ac:dyDescent="0.25">
      <c r="B13" s="15">
        <f t="shared" si="0"/>
        <v>7</v>
      </c>
      <c r="C13" s="16" t="s">
        <v>7</v>
      </c>
      <c r="D13" s="17" t="s">
        <v>15</v>
      </c>
      <c r="E13" s="24">
        <v>0.05</v>
      </c>
      <c r="F13" s="13">
        <f>F11*E13</f>
        <v>63.251419354838703</v>
      </c>
      <c r="G13" s="11"/>
    </row>
    <row r="14" spans="2:10" ht="15.9" customHeight="1" x14ac:dyDescent="0.25">
      <c r="B14" s="6">
        <f t="shared" si="0"/>
        <v>8</v>
      </c>
      <c r="C14" s="18" t="s">
        <v>8</v>
      </c>
      <c r="D14" s="19" t="s">
        <v>14</v>
      </c>
      <c r="E14" s="20"/>
      <c r="F14" s="21">
        <f>F11-F12-F13</f>
        <v>1176.4763999999998</v>
      </c>
      <c r="G14" s="11"/>
    </row>
    <row r="15" spans="2:10" ht="15.9" customHeight="1" x14ac:dyDescent="0.25">
      <c r="B15" s="15">
        <f t="shared" si="0"/>
        <v>9</v>
      </c>
      <c r="C15" s="16" t="s">
        <v>7</v>
      </c>
      <c r="D15" s="17" t="s">
        <v>13</v>
      </c>
      <c r="E15" s="24">
        <v>0.1</v>
      </c>
      <c r="F15" s="13">
        <f>F14*E15/(1+E15)</f>
        <v>106.95239999999997</v>
      </c>
      <c r="G15" s="11"/>
    </row>
    <row r="16" spans="2:10" ht="15.9" customHeight="1" x14ac:dyDescent="0.25">
      <c r="B16" s="6">
        <f t="shared" si="0"/>
        <v>10</v>
      </c>
      <c r="C16" s="18" t="s">
        <v>8</v>
      </c>
      <c r="D16" s="19" t="s">
        <v>32</v>
      </c>
      <c r="E16" s="20"/>
      <c r="F16" s="21">
        <f>F14-F15</f>
        <v>1069.5239999999999</v>
      </c>
      <c r="G16" s="11"/>
    </row>
    <row r="17" spans="2:13" ht="15.9" customHeight="1" x14ac:dyDescent="0.25">
      <c r="B17" s="15">
        <f t="shared" si="0"/>
        <v>11</v>
      </c>
      <c r="C17" s="16" t="s">
        <v>7</v>
      </c>
      <c r="D17" s="17" t="s">
        <v>20</v>
      </c>
      <c r="E17" s="24">
        <v>0.08</v>
      </c>
      <c r="F17" s="13">
        <f>F16*E17/(1+E17)</f>
        <v>79.223999999999975</v>
      </c>
      <c r="G17" s="11"/>
    </row>
    <row r="18" spans="2:13" ht="15.9" customHeight="1" x14ac:dyDescent="0.25">
      <c r="B18" s="6">
        <f t="shared" si="0"/>
        <v>12</v>
      </c>
      <c r="C18" s="18" t="s">
        <v>8</v>
      </c>
      <c r="D18" s="19" t="s">
        <v>12</v>
      </c>
      <c r="E18" s="20"/>
      <c r="F18" s="21">
        <f>F16-F17</f>
        <v>990.3</v>
      </c>
      <c r="G18" s="11"/>
    </row>
    <row r="19" spans="2:13" ht="15.9" customHeight="1" x14ac:dyDescent="0.25">
      <c r="B19" s="15">
        <f t="shared" si="0"/>
        <v>13</v>
      </c>
      <c r="C19" s="16" t="s">
        <v>7</v>
      </c>
      <c r="D19" s="17" t="s">
        <v>72</v>
      </c>
      <c r="E19" s="23">
        <v>25</v>
      </c>
      <c r="F19" s="13">
        <f>E19</f>
        <v>25</v>
      </c>
      <c r="G19" s="11"/>
    </row>
    <row r="20" spans="2:13" ht="15.9" customHeight="1" x14ac:dyDescent="0.25">
      <c r="B20" s="6">
        <f t="shared" si="0"/>
        <v>14</v>
      </c>
      <c r="C20" s="18" t="s">
        <v>8</v>
      </c>
      <c r="D20" s="19" t="s">
        <v>10</v>
      </c>
      <c r="E20" s="20"/>
      <c r="F20" s="21">
        <f>F18-F19</f>
        <v>965.3</v>
      </c>
      <c r="G20" s="11"/>
    </row>
    <row r="21" spans="2:13" ht="15.9" customHeight="1" x14ac:dyDescent="0.25">
      <c r="B21" s="15">
        <f t="shared" si="0"/>
        <v>15</v>
      </c>
      <c r="C21" s="16" t="s">
        <v>6</v>
      </c>
      <c r="D21" s="17" t="s">
        <v>22</v>
      </c>
      <c r="E21" s="24">
        <v>0.02</v>
      </c>
      <c r="F21" s="14">
        <f>F20*E21/(1-E21)</f>
        <v>19.700000000000003</v>
      </c>
      <c r="G21" s="11"/>
    </row>
    <row r="22" spans="2:13" ht="15.9" customHeight="1" x14ac:dyDescent="0.25">
      <c r="B22" s="6">
        <f t="shared" si="0"/>
        <v>16</v>
      </c>
      <c r="C22" s="18" t="s">
        <v>8</v>
      </c>
      <c r="D22" s="19" t="s">
        <v>9</v>
      </c>
      <c r="E22" s="20"/>
      <c r="F22" s="22">
        <f>F20+F21</f>
        <v>985</v>
      </c>
      <c r="G22" s="11"/>
    </row>
    <row r="23" spans="2:13" ht="15.9" customHeight="1" x14ac:dyDescent="0.25">
      <c r="B23" s="15">
        <f t="shared" si="0"/>
        <v>17</v>
      </c>
      <c r="C23" s="16" t="s">
        <v>7</v>
      </c>
      <c r="D23" s="17" t="s">
        <v>31</v>
      </c>
      <c r="E23" s="23">
        <v>5</v>
      </c>
      <c r="F23" s="14">
        <f>E23</f>
        <v>5</v>
      </c>
      <c r="G23" s="11"/>
    </row>
    <row r="24" spans="2:13" ht="15.9" customHeight="1" x14ac:dyDescent="0.25">
      <c r="B24" s="15">
        <f t="shared" si="0"/>
        <v>18</v>
      </c>
      <c r="C24" s="16" t="s">
        <v>6</v>
      </c>
      <c r="D24" s="17" t="s">
        <v>30</v>
      </c>
      <c r="E24" s="24">
        <v>0</v>
      </c>
      <c r="F24" s="14">
        <f>(F22-E23)*E24/(1-E24-E25)</f>
        <v>0</v>
      </c>
      <c r="G24" s="11"/>
    </row>
    <row r="25" spans="2:13" ht="15.9" customHeight="1" x14ac:dyDescent="0.25">
      <c r="B25" s="15">
        <f t="shared" si="0"/>
        <v>19</v>
      </c>
      <c r="C25" s="16" t="s">
        <v>6</v>
      </c>
      <c r="D25" s="17" t="s">
        <v>21</v>
      </c>
      <c r="E25" s="24">
        <v>0.02</v>
      </c>
      <c r="F25" s="14">
        <f>(F22-E23)/(1-E24-E25)*E25</f>
        <v>20</v>
      </c>
      <c r="G25" s="11"/>
      <c r="H25"/>
      <c r="I25"/>
      <c r="J25"/>
      <c r="K25"/>
      <c r="L25"/>
      <c r="M25"/>
    </row>
    <row r="26" spans="2:13" ht="15.9" customHeight="1" x14ac:dyDescent="0.25">
      <c r="B26" s="6">
        <f t="shared" si="0"/>
        <v>20</v>
      </c>
      <c r="C26" s="18" t="s">
        <v>8</v>
      </c>
      <c r="D26" s="19" t="s">
        <v>33</v>
      </c>
      <c r="E26" s="20"/>
      <c r="F26" s="21">
        <f>F22-F23+F24+F25</f>
        <v>1000</v>
      </c>
      <c r="G26" s="11"/>
      <c r="H26"/>
      <c r="I26" t="s">
        <v>69</v>
      </c>
      <c r="J26"/>
      <c r="K26"/>
      <c r="L26"/>
      <c r="M26"/>
    </row>
    <row r="27" spans="2:13" ht="15.9" customHeight="1" x14ac:dyDescent="0.25">
      <c r="B27" s="15">
        <f t="shared" si="0"/>
        <v>21</v>
      </c>
      <c r="C27" s="16" t="s">
        <v>6</v>
      </c>
      <c r="D27" s="17" t="s">
        <v>19</v>
      </c>
      <c r="E27" s="25">
        <v>0.19</v>
      </c>
      <c r="F27" s="13">
        <f>F26*E27</f>
        <v>190</v>
      </c>
      <c r="G27" s="11"/>
      <c r="H27"/>
      <c r="I27" s="52" t="s">
        <v>70</v>
      </c>
      <c r="J27"/>
      <c r="K27"/>
      <c r="L27"/>
      <c r="M27"/>
    </row>
    <row r="28" spans="2:13" ht="15.9" customHeight="1" x14ac:dyDescent="0.25">
      <c r="B28" s="6">
        <f t="shared" si="0"/>
        <v>22</v>
      </c>
      <c r="C28" s="18" t="s">
        <v>8</v>
      </c>
      <c r="D28" s="19" t="s">
        <v>73</v>
      </c>
      <c r="E28" s="20"/>
      <c r="F28" s="21">
        <f>F26+F27</f>
        <v>1190</v>
      </c>
      <c r="G28" s="11"/>
      <c r="H28"/>
      <c r="I28"/>
      <c r="J28"/>
      <c r="K28"/>
      <c r="L28"/>
      <c r="M28"/>
    </row>
    <row r="30" spans="2:13" x14ac:dyDescent="0.25">
      <c r="B30" s="36" t="s">
        <v>28</v>
      </c>
      <c r="C30"/>
      <c r="D30"/>
      <c r="E30"/>
      <c r="F30"/>
    </row>
    <row r="31" spans="2:13" ht="6.75" customHeight="1" x14ac:dyDescent="0.25">
      <c r="B31" s="37"/>
      <c r="C31" s="38"/>
      <c r="D31" s="38"/>
      <c r="E31" s="38"/>
      <c r="F31" s="38"/>
      <c r="G31" s="4"/>
    </row>
    <row r="32" spans="2:13" s="12" customFormat="1" ht="13.8" x14ac:dyDescent="0.25">
      <c r="B32" s="42">
        <f>B28+1</f>
        <v>23</v>
      </c>
      <c r="C32" s="27"/>
      <c r="D32" s="27" t="s">
        <v>64</v>
      </c>
      <c r="E32" s="28" t="s">
        <v>74</v>
      </c>
      <c r="F32" s="29">
        <f>F9/F18</f>
        <v>1.3169271699368139</v>
      </c>
      <c r="G32" s="30"/>
    </row>
    <row r="33" spans="2:7" s="12" customFormat="1" ht="12" customHeight="1" x14ac:dyDescent="0.25">
      <c r="B33" s="42"/>
      <c r="C33" s="27"/>
      <c r="D33" s="27"/>
      <c r="E33" s="27"/>
      <c r="F33" s="31"/>
      <c r="G33" s="30"/>
    </row>
    <row r="34" spans="2:7" s="12" customFormat="1" ht="13.8" x14ac:dyDescent="0.25">
      <c r="B34" s="42">
        <f>B32+1</f>
        <v>24</v>
      </c>
      <c r="C34" s="27"/>
      <c r="D34" s="27" t="s">
        <v>65</v>
      </c>
      <c r="E34" s="28" t="s">
        <v>75</v>
      </c>
      <c r="F34" s="29">
        <f>F7/F18</f>
        <v>1.5671433322248085</v>
      </c>
      <c r="G34" s="30"/>
    </row>
    <row r="35" spans="2:7" x14ac:dyDescent="0.25">
      <c r="B35" s="43"/>
      <c r="C35" s="32"/>
      <c r="D35" s="32"/>
      <c r="E35" s="32"/>
      <c r="F35" s="32"/>
      <c r="G35" s="33"/>
    </row>
    <row r="36" spans="2:7" ht="13.8" x14ac:dyDescent="0.25">
      <c r="B36" s="42">
        <f>B34+1</f>
        <v>25</v>
      </c>
      <c r="C36" s="32"/>
      <c r="D36" s="27" t="s">
        <v>25</v>
      </c>
      <c r="E36" s="28" t="s">
        <v>76</v>
      </c>
      <c r="F36" s="34">
        <f>F9-F18</f>
        <v>313.8529763884269</v>
      </c>
      <c r="G36" s="33"/>
    </row>
    <row r="37" spans="2:7" ht="13.8" x14ac:dyDescent="0.25">
      <c r="B37" s="42"/>
      <c r="C37" s="32"/>
      <c r="D37" s="27"/>
      <c r="E37" s="27"/>
      <c r="F37" s="27"/>
      <c r="G37" s="33"/>
    </row>
    <row r="38" spans="2:7" ht="13.8" x14ac:dyDescent="0.25">
      <c r="B38" s="42">
        <f>B36+1</f>
        <v>26</v>
      </c>
      <c r="C38" s="32"/>
      <c r="D38" s="27" t="s">
        <v>27</v>
      </c>
      <c r="E38" s="28" t="s">
        <v>77</v>
      </c>
      <c r="F38" s="35">
        <f>F36/F9</f>
        <v>0.2406565656565656</v>
      </c>
      <c r="G38" s="33"/>
    </row>
    <row r="39" spans="2:7" ht="13.8" x14ac:dyDescent="0.25">
      <c r="B39" s="42"/>
      <c r="C39" s="32"/>
      <c r="D39" s="32"/>
      <c r="E39" s="32"/>
      <c r="F39" s="32"/>
      <c r="G39" s="33"/>
    </row>
    <row r="40" spans="2:7" ht="13.8" x14ac:dyDescent="0.25">
      <c r="B40" s="42">
        <f>B38+1</f>
        <v>27</v>
      </c>
      <c r="C40" s="32"/>
      <c r="D40" s="27" t="s">
        <v>26</v>
      </c>
      <c r="E40" s="28" t="s">
        <v>78</v>
      </c>
      <c r="F40" s="35">
        <f>F36/F18</f>
        <v>0.31692716993681402</v>
      </c>
      <c r="G40" s="33"/>
    </row>
    <row r="41" spans="2:7" ht="5.25" customHeight="1" x14ac:dyDescent="0.25">
      <c r="B41" s="39"/>
      <c r="C41" s="40"/>
      <c r="D41" s="40"/>
      <c r="E41" s="40"/>
      <c r="F41" s="40"/>
      <c r="G41" s="5"/>
    </row>
  </sheetData>
  <sheetProtection password="D917" sheet="1" selectLockedCells="1"/>
  <mergeCells count="2">
    <mergeCell ref="B4:C4"/>
    <mergeCell ref="I2:J2"/>
  </mergeCells>
  <hyperlinks>
    <hyperlink ref="I27" r:id="rId1" xr:uid="{00000000-0004-0000-0100-000000000000}"/>
    <hyperlink ref="I2" location="Anwendungshilfe!A1" display="Hilfe …" xr:uid="{00000000-0004-0000-0100-000001000000}"/>
    <hyperlink ref="I2:J2" location="Anwendungshilfe!A1" display="Anwendungshilfe …" xr:uid="{00000000-0004-0000-0100-000002000000}"/>
  </hyperlinks>
  <printOptions horizontalCentered="1"/>
  <pageMargins left="0" right="0" top="0.78740157480314965" bottom="0.78740157480314965" header="0" footer="0.39370078740157483"/>
  <pageSetup paperSize="9" orientation="landscape" cellComments="atEnd" r:id="rId2"/>
  <headerFooter>
    <oddFooter xml:space="preserve">&amp;L&amp;8ControllerSpielwiese.de / Rückwärtskalkulation&amp;C&amp;8&amp;H Seite &amp;P&amp;R&amp;8 &amp;D / Verfasser </oddFooter>
  </headerFooter>
  <drawing r:id="rId3"/>
  <legacyDrawing r:id="rId4"/>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9" tint="0.39997558519241921"/>
    <pageSetUpPr fitToPage="1"/>
  </sheetPr>
  <dimension ref="B1:J41"/>
  <sheetViews>
    <sheetView zoomScaleNormal="100" workbookViewId="0"/>
  </sheetViews>
  <sheetFormatPr baseColWidth="10" defaultColWidth="11.44140625" defaultRowHeight="13.2" x14ac:dyDescent="0.25"/>
  <cols>
    <col min="1" max="1" width="1.5546875" style="1" customWidth="1"/>
    <col min="2" max="3" width="4.5546875" style="1" customWidth="1"/>
    <col min="4" max="4" width="46.6640625" style="1" customWidth="1"/>
    <col min="5" max="6" width="15.109375" style="1" customWidth="1"/>
    <col min="7" max="7" width="41.6640625" style="1" customWidth="1"/>
    <col min="8" max="8" width="4.44140625" style="1" customWidth="1"/>
    <col min="9" max="16384" width="11.44140625" style="1"/>
  </cols>
  <sheetData>
    <row r="1" spans="2:10" ht="6" customHeight="1" x14ac:dyDescent="0.25"/>
    <row r="2" spans="2:10" ht="25.8" x14ac:dyDescent="0.5">
      <c r="B2" s="41" t="s">
        <v>86</v>
      </c>
      <c r="C2" s="2"/>
      <c r="D2" s="2"/>
      <c r="E2" s="2"/>
      <c r="F2" s="2"/>
      <c r="G2" s="2"/>
      <c r="I2" s="129" t="s">
        <v>96</v>
      </c>
      <c r="J2" s="130"/>
    </row>
    <row r="3" spans="2:10" ht="7.5" customHeight="1" x14ac:dyDescent="0.25">
      <c r="B3" s="3"/>
      <c r="C3" s="2"/>
      <c r="D3" s="2"/>
      <c r="E3" s="2"/>
      <c r="F3" s="2"/>
      <c r="G3" s="2"/>
    </row>
    <row r="4" spans="2:10" x14ac:dyDescent="0.25">
      <c r="B4" s="128">
        <v>72727</v>
      </c>
      <c r="C4" s="128"/>
      <c r="D4" s="2"/>
      <c r="E4" s="2"/>
      <c r="F4" s="2"/>
      <c r="G4" s="2"/>
    </row>
    <row r="6" spans="2:10" ht="24" customHeight="1" x14ac:dyDescent="0.25">
      <c r="B6" s="6" t="s">
        <v>1</v>
      </c>
      <c r="C6" s="7" t="s">
        <v>2</v>
      </c>
      <c r="D6" s="8" t="s">
        <v>3</v>
      </c>
      <c r="E6" s="26" t="s">
        <v>4</v>
      </c>
      <c r="F6" s="9" t="s">
        <v>5</v>
      </c>
      <c r="G6" s="10" t="s">
        <v>0</v>
      </c>
    </row>
    <row r="7" spans="2:10" ht="15.9" customHeight="1" x14ac:dyDescent="0.25">
      <c r="B7" s="6">
        <v>1</v>
      </c>
      <c r="C7" s="18" t="s">
        <v>8</v>
      </c>
      <c r="D7" s="19" t="s">
        <v>73</v>
      </c>
      <c r="E7" s="23">
        <v>1190</v>
      </c>
      <c r="F7" s="21">
        <v>1190</v>
      </c>
      <c r="G7" s="11"/>
    </row>
    <row r="8" spans="2:10" ht="15.9" customHeight="1" x14ac:dyDescent="0.25">
      <c r="B8" s="15">
        <v>2</v>
      </c>
      <c r="C8" s="16" t="s">
        <v>7</v>
      </c>
      <c r="D8" s="17" t="s">
        <v>19</v>
      </c>
      <c r="E8" s="24">
        <v>0.19</v>
      </c>
      <c r="F8" s="13">
        <v>190</v>
      </c>
      <c r="G8" s="11"/>
    </row>
    <row r="9" spans="2:10" ht="15.9" customHeight="1" x14ac:dyDescent="0.25">
      <c r="B9" s="6">
        <v>3</v>
      </c>
      <c r="C9" s="18" t="s">
        <v>6</v>
      </c>
      <c r="D9" s="19" t="s">
        <v>33</v>
      </c>
      <c r="E9" s="20"/>
      <c r="F9" s="21">
        <v>1000</v>
      </c>
      <c r="G9" s="53" t="s">
        <v>87</v>
      </c>
    </row>
    <row r="10" spans="2:10" ht="15.9" customHeight="1" x14ac:dyDescent="0.25">
      <c r="B10" s="15">
        <v>4</v>
      </c>
      <c r="C10" s="16" t="s">
        <v>7</v>
      </c>
      <c r="D10" s="17" t="s">
        <v>21</v>
      </c>
      <c r="E10" s="24">
        <v>0.02</v>
      </c>
      <c r="F10" s="13">
        <v>20</v>
      </c>
      <c r="G10" s="53" t="s">
        <v>88</v>
      </c>
    </row>
    <row r="11" spans="2:10" ht="15.9" customHeight="1" x14ac:dyDescent="0.25">
      <c r="B11" s="15">
        <v>5</v>
      </c>
      <c r="C11" s="16" t="s">
        <v>7</v>
      </c>
      <c r="D11" s="17" t="s">
        <v>30</v>
      </c>
      <c r="E11" s="24">
        <v>0</v>
      </c>
      <c r="F11" s="13">
        <v>0</v>
      </c>
      <c r="G11" s="11"/>
    </row>
    <row r="12" spans="2:10" ht="15.9" customHeight="1" x14ac:dyDescent="0.25">
      <c r="B12" s="15">
        <v>6</v>
      </c>
      <c r="C12" s="16" t="s">
        <v>6</v>
      </c>
      <c r="D12" s="17" t="s">
        <v>31</v>
      </c>
      <c r="E12" s="23">
        <v>5</v>
      </c>
      <c r="F12" s="13">
        <v>5</v>
      </c>
      <c r="G12" s="11"/>
    </row>
    <row r="13" spans="2:10" ht="15.9" customHeight="1" x14ac:dyDescent="0.25">
      <c r="B13" s="6">
        <v>7</v>
      </c>
      <c r="C13" s="18" t="s">
        <v>8</v>
      </c>
      <c r="D13" s="19" t="s">
        <v>9</v>
      </c>
      <c r="E13" s="20"/>
      <c r="F13" s="21">
        <v>985</v>
      </c>
      <c r="G13" s="11"/>
    </row>
    <row r="14" spans="2:10" ht="15.9" customHeight="1" x14ac:dyDescent="0.25">
      <c r="B14" s="15">
        <v>8</v>
      </c>
      <c r="C14" s="16" t="s">
        <v>7</v>
      </c>
      <c r="D14" s="17" t="s">
        <v>22</v>
      </c>
      <c r="E14" s="24">
        <v>0.02</v>
      </c>
      <c r="F14" s="13">
        <v>19.7</v>
      </c>
      <c r="G14" s="11"/>
    </row>
    <row r="15" spans="2:10" ht="15.9" customHeight="1" x14ac:dyDescent="0.25">
      <c r="B15" s="6">
        <v>9</v>
      </c>
      <c r="C15" s="18" t="s">
        <v>8</v>
      </c>
      <c r="D15" s="19" t="s">
        <v>10</v>
      </c>
      <c r="E15" s="20"/>
      <c r="F15" s="21">
        <v>965.3</v>
      </c>
      <c r="G15" s="11"/>
    </row>
    <row r="16" spans="2:10" ht="15.9" customHeight="1" x14ac:dyDescent="0.25">
      <c r="B16" s="15">
        <v>10</v>
      </c>
      <c r="C16" s="16" t="s">
        <v>6</v>
      </c>
      <c r="D16" s="17" t="s">
        <v>11</v>
      </c>
      <c r="E16" s="23">
        <v>25</v>
      </c>
      <c r="F16" s="13">
        <v>25</v>
      </c>
      <c r="G16" s="11"/>
    </row>
    <row r="17" spans="2:9" ht="15.9" customHeight="1" x14ac:dyDescent="0.25">
      <c r="B17" s="6">
        <v>11</v>
      </c>
      <c r="C17" s="18" t="s">
        <v>8</v>
      </c>
      <c r="D17" s="19" t="s">
        <v>12</v>
      </c>
      <c r="E17" s="20"/>
      <c r="F17" s="21">
        <v>990.3</v>
      </c>
      <c r="G17" s="11"/>
    </row>
    <row r="18" spans="2:9" ht="15.9" customHeight="1" x14ac:dyDescent="0.25">
      <c r="B18" s="15">
        <v>12</v>
      </c>
      <c r="C18" s="16" t="s">
        <v>6</v>
      </c>
      <c r="D18" s="17" t="s">
        <v>20</v>
      </c>
      <c r="E18" s="24">
        <v>0.08</v>
      </c>
      <c r="F18" s="13">
        <v>79.224000000000004</v>
      </c>
      <c r="G18" s="11"/>
    </row>
    <row r="19" spans="2:9" ht="15.9" customHeight="1" x14ac:dyDescent="0.25">
      <c r="B19" s="6">
        <v>13</v>
      </c>
      <c r="C19" s="18" t="s">
        <v>8</v>
      </c>
      <c r="D19" s="19" t="s">
        <v>32</v>
      </c>
      <c r="E19" s="54"/>
      <c r="F19" s="21">
        <v>1069.5239999999999</v>
      </c>
      <c r="G19" s="11"/>
    </row>
    <row r="20" spans="2:9" ht="30" customHeight="1" x14ac:dyDescent="0.25">
      <c r="B20" s="15">
        <v>14</v>
      </c>
      <c r="C20" s="16"/>
      <c r="D20" s="17" t="s">
        <v>89</v>
      </c>
      <c r="E20" s="55">
        <v>9.9998552721435333E-2</v>
      </c>
      <c r="F20" s="56">
        <v>106.95085210084039</v>
      </c>
      <c r="G20" s="11"/>
    </row>
    <row r="21" spans="2:9" ht="15.9" customHeight="1" x14ac:dyDescent="0.25">
      <c r="B21" s="6">
        <v>15</v>
      </c>
      <c r="C21" s="18" t="s">
        <v>8</v>
      </c>
      <c r="D21" s="19" t="s">
        <v>14</v>
      </c>
      <c r="E21" s="57"/>
      <c r="F21" s="21">
        <v>1176.4748521008403</v>
      </c>
      <c r="G21" s="11"/>
    </row>
    <row r="22" spans="2:9" ht="15.9" customHeight="1" x14ac:dyDescent="0.25">
      <c r="B22" s="15">
        <v>16</v>
      </c>
      <c r="C22" s="16" t="s">
        <v>7</v>
      </c>
      <c r="D22" s="17" t="s">
        <v>15</v>
      </c>
      <c r="E22" s="24">
        <v>0.05</v>
      </c>
      <c r="F22" s="13">
        <v>63.25133613445378</v>
      </c>
      <c r="G22" s="11"/>
    </row>
    <row r="23" spans="2:9" ht="15.9" customHeight="1" x14ac:dyDescent="0.25">
      <c r="B23" s="15">
        <v>17</v>
      </c>
      <c r="C23" s="16" t="s">
        <v>7</v>
      </c>
      <c r="D23" s="17" t="s">
        <v>16</v>
      </c>
      <c r="E23" s="24">
        <v>0.02</v>
      </c>
      <c r="F23" s="14">
        <v>25.300534453781513</v>
      </c>
      <c r="G23" s="53" t="s">
        <v>90</v>
      </c>
    </row>
    <row r="24" spans="2:9" ht="15.9" customHeight="1" x14ac:dyDescent="0.25">
      <c r="B24" s="6">
        <v>18</v>
      </c>
      <c r="C24" s="18" t="s">
        <v>8</v>
      </c>
      <c r="D24" s="19" t="s">
        <v>17</v>
      </c>
      <c r="E24" s="20"/>
      <c r="F24" s="22">
        <v>1265.0267226890755</v>
      </c>
      <c r="G24" s="53" t="s">
        <v>88</v>
      </c>
    </row>
    <row r="25" spans="2:9" ht="15.9" customHeight="1" x14ac:dyDescent="0.25">
      <c r="B25" s="15">
        <v>19</v>
      </c>
      <c r="C25" s="16" t="s">
        <v>7</v>
      </c>
      <c r="D25" s="17" t="s">
        <v>18</v>
      </c>
      <c r="E25" s="24">
        <v>0.03</v>
      </c>
      <c r="F25" s="14">
        <v>39.124537815126047</v>
      </c>
      <c r="G25" s="11"/>
    </row>
    <row r="26" spans="2:9" ht="15.9" customHeight="1" x14ac:dyDescent="0.25">
      <c r="B26" s="6">
        <v>20</v>
      </c>
      <c r="C26" s="18" t="s">
        <v>8</v>
      </c>
      <c r="D26" s="19" t="s">
        <v>23</v>
      </c>
      <c r="E26" s="20"/>
      <c r="F26" s="21">
        <v>1304.1512605042017</v>
      </c>
      <c r="G26" s="11"/>
      <c r="I26" s="1" t="s">
        <v>69</v>
      </c>
    </row>
    <row r="27" spans="2:9" ht="15.9" customHeight="1" x14ac:dyDescent="0.25">
      <c r="B27" s="15">
        <v>21</v>
      </c>
      <c r="C27" s="16" t="s">
        <v>7</v>
      </c>
      <c r="D27" s="17" t="s">
        <v>19</v>
      </c>
      <c r="E27" s="25">
        <v>0.19</v>
      </c>
      <c r="F27" s="13">
        <v>247.78873949579835</v>
      </c>
      <c r="G27" s="11"/>
      <c r="I27" s="46" t="s">
        <v>70</v>
      </c>
    </row>
    <row r="28" spans="2:9" ht="15.9" customHeight="1" x14ac:dyDescent="0.25">
      <c r="B28" s="6">
        <v>22</v>
      </c>
      <c r="C28" s="18" t="s">
        <v>8</v>
      </c>
      <c r="D28" s="19" t="s">
        <v>24</v>
      </c>
      <c r="E28" s="23">
        <v>1551.94</v>
      </c>
      <c r="F28" s="21">
        <v>1551.94</v>
      </c>
      <c r="G28" s="11"/>
    </row>
    <row r="30" spans="2:9" x14ac:dyDescent="0.25">
      <c r="B30" s="36" t="s">
        <v>28</v>
      </c>
      <c r="C30"/>
      <c r="D30"/>
      <c r="E30"/>
      <c r="F30"/>
    </row>
    <row r="31" spans="2:9" ht="6.75" customHeight="1" x14ac:dyDescent="0.25">
      <c r="B31" s="37"/>
      <c r="C31" s="38"/>
      <c r="D31" s="38"/>
      <c r="E31" s="38"/>
      <c r="F31" s="38"/>
      <c r="G31" s="4"/>
    </row>
    <row r="32" spans="2:9" s="12" customFormat="1" ht="13.8" x14ac:dyDescent="0.25">
      <c r="B32" s="42">
        <v>23</v>
      </c>
      <c r="C32" s="27"/>
      <c r="D32" s="27" t="s">
        <v>64</v>
      </c>
      <c r="E32" s="28" t="s">
        <v>79</v>
      </c>
      <c r="F32" s="29">
        <v>1.3169254372454828</v>
      </c>
      <c r="G32" s="30"/>
    </row>
    <row r="33" spans="2:7" s="12" customFormat="1" ht="12" customHeight="1" x14ac:dyDescent="0.25">
      <c r="B33" s="42"/>
      <c r="C33" s="27"/>
      <c r="D33" s="27"/>
      <c r="E33" s="27"/>
      <c r="F33" s="31"/>
      <c r="G33" s="30"/>
    </row>
    <row r="34" spans="2:7" s="12" customFormat="1" ht="13.8" x14ac:dyDescent="0.25">
      <c r="B34" s="42">
        <v>24</v>
      </c>
      <c r="C34" s="27"/>
      <c r="D34" s="27" t="s">
        <v>65</v>
      </c>
      <c r="E34" s="28" t="s">
        <v>80</v>
      </c>
      <c r="F34" s="29">
        <v>1.5671412703221248</v>
      </c>
      <c r="G34" s="30"/>
    </row>
    <row r="35" spans="2:7" x14ac:dyDescent="0.25">
      <c r="B35" s="43"/>
      <c r="C35" s="32"/>
      <c r="D35" s="32"/>
      <c r="E35" s="32"/>
      <c r="F35" s="32"/>
      <c r="G35" s="33"/>
    </row>
    <row r="36" spans="2:7" ht="13.8" x14ac:dyDescent="0.25">
      <c r="B36" s="42">
        <v>25</v>
      </c>
      <c r="C36" s="32"/>
      <c r="D36" s="27" t="s">
        <v>25</v>
      </c>
      <c r="E36" s="28" t="s">
        <v>81</v>
      </c>
      <c r="F36" s="34">
        <v>313.85126050420172</v>
      </c>
      <c r="G36" s="33"/>
    </row>
    <row r="37" spans="2:7" ht="13.8" x14ac:dyDescent="0.25">
      <c r="B37" s="42"/>
      <c r="C37" s="32"/>
      <c r="D37" s="27"/>
      <c r="E37" s="27"/>
      <c r="F37" s="27"/>
      <c r="G37" s="33"/>
    </row>
    <row r="38" spans="2:7" ht="13.8" x14ac:dyDescent="0.25">
      <c r="B38" s="42">
        <v>26</v>
      </c>
      <c r="C38" s="32"/>
      <c r="D38" s="27" t="s">
        <v>27</v>
      </c>
      <c r="E38" s="28" t="s">
        <v>82</v>
      </c>
      <c r="F38" s="35">
        <v>0.24065556658118228</v>
      </c>
      <c r="G38" s="33"/>
    </row>
    <row r="39" spans="2:7" ht="13.8" x14ac:dyDescent="0.25">
      <c r="B39" s="42"/>
      <c r="C39" s="32"/>
      <c r="D39" s="32"/>
      <c r="E39" s="32"/>
      <c r="F39" s="32"/>
      <c r="G39" s="33"/>
    </row>
    <row r="40" spans="2:7" ht="13.8" x14ac:dyDescent="0.25">
      <c r="B40" s="42">
        <v>27</v>
      </c>
      <c r="C40" s="32"/>
      <c r="D40" s="27" t="s">
        <v>26</v>
      </c>
      <c r="E40" s="28" t="s">
        <v>83</v>
      </c>
      <c r="F40" s="35">
        <v>0.31692543724548294</v>
      </c>
      <c r="G40" s="33"/>
    </row>
    <row r="41" spans="2:7" ht="5.25" customHeight="1" x14ac:dyDescent="0.25">
      <c r="B41" s="39"/>
      <c r="C41" s="40"/>
      <c r="D41" s="40"/>
      <c r="E41" s="40"/>
      <c r="F41" s="40"/>
      <c r="G41" s="5"/>
    </row>
  </sheetData>
  <sheetProtection password="D917" sheet="1" selectLockedCells="1"/>
  <mergeCells count="2">
    <mergeCell ref="B4:C4"/>
    <mergeCell ref="I2:J2"/>
  </mergeCells>
  <hyperlinks>
    <hyperlink ref="I27" r:id="rId1" xr:uid="{00000000-0004-0000-0200-000000000000}"/>
    <hyperlink ref="I2" location="Anwendungshilfe!A1" display="Hilfe …" xr:uid="{00000000-0004-0000-0200-000001000000}"/>
    <hyperlink ref="I2:J2" location="Anwendungshilfe!A1" display="Anwendungshilfe …" xr:uid="{00000000-0004-0000-0200-000002000000}"/>
  </hyperlinks>
  <printOptions horizontalCentered="1"/>
  <pageMargins left="0" right="0" top="0.78740157480314965" bottom="0.78740157480314965" header="0" footer="0.39370078740157483"/>
  <pageSetup paperSize="9" orientation="landscape" cellComments="atEnd" r:id="rId2"/>
  <headerFooter>
    <oddFooter xml:space="preserve">&amp;L&amp;8ControllerSpielwiese.de / Differenzkalkulation&amp;C&amp;8&amp;H Seite &amp;P&amp;R&amp;8 &amp;D / Verfasser </oddFooter>
  </headerFooter>
  <drawing r:id="rId3"/>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L174"/>
  <sheetViews>
    <sheetView zoomScaleNormal="100" workbookViewId="0">
      <pane ySplit="12" topLeftCell="A13" activePane="bottomLeft" state="frozen"/>
      <selection pane="bottomLeft"/>
    </sheetView>
  </sheetViews>
  <sheetFormatPr baseColWidth="10" defaultColWidth="11.44140625" defaultRowHeight="14.4" x14ac:dyDescent="0.3"/>
  <cols>
    <col min="1" max="1" width="1.44140625" style="58" customWidth="1"/>
    <col min="2" max="2" width="3.33203125" style="58" customWidth="1"/>
    <col min="3" max="3" width="4" style="58" customWidth="1"/>
    <col min="4" max="4" width="60.88671875" style="58" customWidth="1"/>
    <col min="5" max="16384" width="11.44140625" style="58"/>
  </cols>
  <sheetData>
    <row r="1" spans="2:12" ht="6.75" customHeight="1" x14ac:dyDescent="0.3"/>
    <row r="2" spans="2:12" ht="21" x14ac:dyDescent="0.4">
      <c r="B2" s="81" t="s">
        <v>54</v>
      </c>
      <c r="C2" s="82"/>
      <c r="D2" s="82"/>
      <c r="E2" s="82"/>
      <c r="F2" s="82"/>
      <c r="G2" s="82"/>
      <c r="H2" s="82"/>
      <c r="I2" s="82"/>
      <c r="J2" s="82"/>
    </row>
    <row r="3" spans="2:12" ht="15" customHeight="1" x14ac:dyDescent="0.3">
      <c r="B3" s="83"/>
      <c r="C3" s="84"/>
      <c r="D3" s="85"/>
      <c r="E3" s="85"/>
      <c r="F3" s="85"/>
      <c r="G3" s="86"/>
      <c r="H3" s="86"/>
      <c r="I3" s="86"/>
      <c r="J3" s="86"/>
    </row>
    <row r="4" spans="2:12" ht="15" customHeight="1" x14ac:dyDescent="0.3">
      <c r="B4" s="87"/>
      <c r="C4" s="88"/>
      <c r="D4" s="89"/>
      <c r="E4" s="89"/>
      <c r="F4" s="89"/>
      <c r="G4" s="90"/>
      <c r="H4" s="90"/>
      <c r="I4" s="90"/>
      <c r="J4" s="90"/>
      <c r="L4" s="59"/>
    </row>
    <row r="5" spans="2:12" ht="8.25" customHeight="1" x14ac:dyDescent="0.3"/>
    <row r="6" spans="2:12" ht="15" customHeight="1" x14ac:dyDescent="0.35">
      <c r="B6" s="60" t="s">
        <v>34</v>
      </c>
      <c r="C6" s="61"/>
      <c r="D6" s="61"/>
      <c r="E6" s="61"/>
      <c r="F6" s="61"/>
      <c r="G6" s="61"/>
      <c r="H6" s="61"/>
      <c r="I6" s="61"/>
      <c r="J6" s="61"/>
    </row>
    <row r="7" spans="2:12" ht="6.75" customHeight="1" x14ac:dyDescent="0.35">
      <c r="B7" s="61"/>
      <c r="C7" s="61"/>
      <c r="D7" s="61"/>
      <c r="E7" s="61"/>
      <c r="F7" s="61"/>
      <c r="G7" s="61"/>
      <c r="H7" s="62"/>
      <c r="I7" s="63"/>
      <c r="J7" s="61"/>
    </row>
    <row r="8" spans="2:12" x14ac:dyDescent="0.3">
      <c r="B8" s="61"/>
      <c r="C8" s="64" t="s">
        <v>35</v>
      </c>
      <c r="D8" s="44" t="s">
        <v>55</v>
      </c>
      <c r="E8" s="61"/>
      <c r="F8" s="61"/>
      <c r="G8" s="61"/>
      <c r="H8" s="45"/>
      <c r="I8" s="61"/>
      <c r="J8" s="61"/>
      <c r="L8" s="59"/>
    </row>
    <row r="9" spans="2:12" x14ac:dyDescent="0.3">
      <c r="B9" s="61"/>
      <c r="C9" s="64" t="s">
        <v>36</v>
      </c>
      <c r="D9" s="44" t="s">
        <v>56</v>
      </c>
      <c r="E9" s="61"/>
      <c r="F9" s="61"/>
      <c r="G9" s="61"/>
      <c r="H9" s="45"/>
      <c r="I9" s="61"/>
      <c r="J9" s="61"/>
    </row>
    <row r="10" spans="2:12" x14ac:dyDescent="0.3">
      <c r="B10" s="61"/>
      <c r="C10" s="64" t="s">
        <v>37</v>
      </c>
      <c r="D10" s="44" t="s">
        <v>38</v>
      </c>
      <c r="E10" s="61"/>
      <c r="F10" s="61"/>
      <c r="G10" s="61"/>
      <c r="H10" s="45"/>
      <c r="I10" s="65"/>
      <c r="J10" s="61"/>
      <c r="L10" s="66"/>
    </row>
    <row r="11" spans="2:12" x14ac:dyDescent="0.3">
      <c r="B11" s="61"/>
      <c r="C11" s="64" t="s">
        <v>39</v>
      </c>
      <c r="D11" s="44" t="s">
        <v>57</v>
      </c>
      <c r="E11" s="61"/>
      <c r="F11" s="61"/>
      <c r="G11" s="61"/>
      <c r="H11" s="45"/>
      <c r="I11" s="65"/>
      <c r="J11" s="61"/>
    </row>
    <row r="12" spans="2:12" ht="6.75" customHeight="1" x14ac:dyDescent="0.35">
      <c r="B12" s="61"/>
      <c r="C12" s="61"/>
      <c r="D12" s="61"/>
      <c r="E12" s="61"/>
      <c r="F12" s="61"/>
      <c r="G12" s="61"/>
      <c r="H12" s="62"/>
      <c r="I12" s="63"/>
      <c r="J12" s="61"/>
    </row>
    <row r="13" spans="2:12" ht="18" x14ac:dyDescent="0.35">
      <c r="B13" s="91" t="str">
        <f>CONCATENATE($C$8," ",$D$8)</f>
        <v>1. Technische Informationen zur Anwendung des Tools</v>
      </c>
      <c r="C13" s="61"/>
      <c r="D13" s="61"/>
      <c r="E13" s="61"/>
      <c r="F13" s="61"/>
      <c r="G13" s="61"/>
      <c r="H13" s="61"/>
      <c r="I13" s="61"/>
      <c r="J13" s="61"/>
    </row>
    <row r="14" spans="2:12" x14ac:dyDescent="0.3">
      <c r="B14" s="61"/>
      <c r="C14" s="61"/>
      <c r="D14" s="61"/>
      <c r="E14" s="61"/>
      <c r="F14" s="61"/>
      <c r="G14" s="61"/>
      <c r="H14" s="61"/>
      <c r="I14" s="61"/>
      <c r="J14" s="61"/>
    </row>
    <row r="15" spans="2:12" ht="15.6" x14ac:dyDescent="0.3">
      <c r="B15" s="67"/>
      <c r="C15" s="68" t="s">
        <v>40</v>
      </c>
      <c r="D15" s="68"/>
      <c r="E15" s="68"/>
      <c r="F15" s="68"/>
      <c r="G15" s="68"/>
      <c r="H15" s="68"/>
      <c r="I15" s="68"/>
      <c r="J15" s="68"/>
    </row>
    <row r="16" spans="2:12" ht="15.6" x14ac:dyDescent="0.3">
      <c r="B16" s="61"/>
      <c r="C16" s="69" t="s">
        <v>41</v>
      </c>
      <c r="D16" s="68"/>
      <c r="E16" s="69" t="s">
        <v>42</v>
      </c>
      <c r="F16" s="68"/>
      <c r="G16" s="68"/>
      <c r="H16" s="68"/>
      <c r="I16" s="68"/>
      <c r="J16" s="68"/>
    </row>
    <row r="17" spans="2:10" ht="15.6" x14ac:dyDescent="0.3">
      <c r="B17" s="61"/>
      <c r="C17" s="68"/>
      <c r="D17" s="70" t="s">
        <v>59</v>
      </c>
      <c r="E17" s="92" t="s">
        <v>60</v>
      </c>
      <c r="F17" s="71"/>
      <c r="G17" s="71"/>
      <c r="H17" s="68"/>
      <c r="I17" s="68"/>
      <c r="J17" s="68"/>
    </row>
    <row r="18" spans="2:10" ht="15.6" x14ac:dyDescent="0.3">
      <c r="B18" s="61"/>
      <c r="C18" s="68"/>
      <c r="D18" s="70" t="s">
        <v>84</v>
      </c>
      <c r="E18" s="92" t="s">
        <v>85</v>
      </c>
      <c r="F18" s="71"/>
      <c r="G18" s="71"/>
      <c r="H18" s="68"/>
      <c r="I18" s="68"/>
      <c r="J18" s="68"/>
    </row>
    <row r="19" spans="2:10" ht="15" customHeight="1" x14ac:dyDescent="0.3">
      <c r="B19" s="61"/>
      <c r="C19" s="68"/>
      <c r="D19" s="72" t="s">
        <v>91</v>
      </c>
      <c r="E19" s="92" t="s">
        <v>92</v>
      </c>
      <c r="F19" s="68"/>
      <c r="G19" s="68"/>
      <c r="H19" s="68"/>
      <c r="I19" s="68"/>
      <c r="J19" s="68"/>
    </row>
    <row r="20" spans="2:10" ht="15" customHeight="1" x14ac:dyDescent="0.3">
      <c r="B20" s="61"/>
      <c r="C20" s="68"/>
      <c r="D20" s="72" t="s">
        <v>58</v>
      </c>
      <c r="E20" s="71"/>
      <c r="F20" s="68"/>
      <c r="G20" s="68"/>
      <c r="H20" s="68"/>
      <c r="I20" s="68"/>
      <c r="J20" s="68"/>
    </row>
    <row r="21" spans="2:10" x14ac:dyDescent="0.3">
      <c r="B21" s="61"/>
      <c r="C21" s="61"/>
      <c r="D21" s="61"/>
      <c r="E21" s="61"/>
      <c r="F21" s="61"/>
      <c r="G21" s="61"/>
      <c r="H21" s="61"/>
      <c r="I21" s="61"/>
      <c r="J21" s="61"/>
    </row>
    <row r="22" spans="2:10" ht="18" x14ac:dyDescent="0.35">
      <c r="B22" s="91" t="str">
        <f>CONCATENATE($C$9," ",$D$9)</f>
        <v>2. Praktische Hinweise zum Erstellen/Ausfüllen der Handelswarenkalkulation</v>
      </c>
      <c r="C22" s="61"/>
      <c r="D22" s="61"/>
      <c r="E22" s="61"/>
      <c r="F22" s="61"/>
      <c r="G22" s="61"/>
      <c r="H22" s="61"/>
      <c r="I22" s="61"/>
      <c r="J22" s="61"/>
    </row>
    <row r="23" spans="2:10" ht="9" customHeight="1" x14ac:dyDescent="0.3">
      <c r="B23" s="61"/>
      <c r="C23" s="61"/>
      <c r="D23" s="61"/>
      <c r="E23" s="61"/>
      <c r="F23" s="61"/>
      <c r="G23" s="61"/>
      <c r="H23" s="61"/>
      <c r="I23" s="61"/>
      <c r="J23" s="61"/>
    </row>
    <row r="24" spans="2:10" x14ac:dyDescent="0.3">
      <c r="B24" s="61"/>
      <c r="C24" s="61"/>
      <c r="D24" s="61"/>
      <c r="E24" s="61"/>
      <c r="F24" s="61"/>
      <c r="G24" s="61"/>
      <c r="H24" s="61"/>
      <c r="I24" s="61"/>
      <c r="J24" s="61"/>
    </row>
    <row r="25" spans="2:10" x14ac:dyDescent="0.3">
      <c r="B25" s="61"/>
      <c r="C25" s="61"/>
      <c r="D25" s="61"/>
      <c r="E25" s="61"/>
      <c r="F25" s="61"/>
      <c r="G25" s="61"/>
      <c r="H25" s="61"/>
      <c r="I25" s="61"/>
      <c r="J25" s="61"/>
    </row>
    <row r="26" spans="2:10" x14ac:dyDescent="0.3">
      <c r="B26" s="61"/>
      <c r="C26" s="61"/>
      <c r="D26" s="61"/>
      <c r="E26" s="61"/>
      <c r="F26" s="61"/>
      <c r="G26" s="61"/>
      <c r="H26" s="61"/>
      <c r="I26" s="61"/>
      <c r="J26" s="61"/>
    </row>
    <row r="27" spans="2:10" x14ac:dyDescent="0.3">
      <c r="B27" s="61"/>
      <c r="C27" s="61"/>
      <c r="D27" s="61"/>
      <c r="E27" s="61"/>
      <c r="F27" s="61"/>
      <c r="G27" s="61"/>
      <c r="H27" s="61"/>
      <c r="I27" s="61"/>
      <c r="J27" s="61"/>
    </row>
    <row r="28" spans="2:10" x14ac:dyDescent="0.3">
      <c r="B28" s="61"/>
      <c r="C28" s="61"/>
      <c r="D28" s="61"/>
      <c r="E28" s="61"/>
      <c r="F28" s="61"/>
      <c r="G28" s="61"/>
      <c r="H28" s="61"/>
      <c r="I28" s="61"/>
      <c r="J28" s="61"/>
    </row>
    <row r="29" spans="2:10" x14ac:dyDescent="0.3">
      <c r="B29" s="61"/>
      <c r="C29" s="61"/>
      <c r="D29" s="61"/>
      <c r="E29" s="61"/>
      <c r="F29" s="61"/>
      <c r="G29" s="61"/>
      <c r="H29" s="61"/>
      <c r="I29" s="61"/>
      <c r="J29" s="61"/>
    </row>
    <row r="30" spans="2:10" x14ac:dyDescent="0.3">
      <c r="B30" s="61"/>
      <c r="C30" s="61"/>
      <c r="D30" s="61"/>
      <c r="E30" s="61"/>
      <c r="F30" s="61"/>
      <c r="G30" s="61"/>
      <c r="H30" s="61"/>
      <c r="I30" s="61"/>
      <c r="J30" s="61"/>
    </row>
    <row r="31" spans="2:10" x14ac:dyDescent="0.3">
      <c r="B31" s="61"/>
      <c r="C31" s="61"/>
      <c r="D31" s="61"/>
      <c r="E31" s="61"/>
      <c r="F31" s="61"/>
      <c r="G31" s="61"/>
      <c r="H31" s="61"/>
      <c r="I31" s="61"/>
      <c r="J31" s="61"/>
    </row>
    <row r="32" spans="2:10" x14ac:dyDescent="0.3">
      <c r="B32" s="61"/>
      <c r="C32" s="61"/>
      <c r="D32" s="61"/>
      <c r="E32" s="61"/>
      <c r="F32" s="61"/>
      <c r="G32" s="61"/>
      <c r="H32" s="61"/>
      <c r="I32" s="61"/>
      <c r="J32" s="61"/>
    </row>
    <row r="33" spans="2:10" x14ac:dyDescent="0.3">
      <c r="B33" s="61"/>
      <c r="C33" s="61"/>
      <c r="D33" s="61"/>
      <c r="E33" s="61"/>
      <c r="F33" s="61"/>
      <c r="G33" s="61"/>
      <c r="H33" s="61"/>
      <c r="I33" s="61"/>
      <c r="J33" s="61"/>
    </row>
    <row r="34" spans="2:10" x14ac:dyDescent="0.3">
      <c r="B34" s="61"/>
      <c r="C34" s="61"/>
      <c r="D34" s="61"/>
      <c r="E34" s="61"/>
      <c r="F34" s="61"/>
      <c r="G34" s="61"/>
      <c r="H34" s="61"/>
      <c r="I34" s="61"/>
      <c r="J34" s="61"/>
    </row>
    <row r="35" spans="2:10" ht="18" x14ac:dyDescent="0.35">
      <c r="B35" s="91" t="str">
        <f>CONCATENATE($C$10," ",$D$10)</f>
        <v>3. Kostenlose Version vers. Premiumversion</v>
      </c>
      <c r="C35" s="61"/>
      <c r="D35" s="61"/>
      <c r="E35" s="61"/>
      <c r="F35" s="61"/>
      <c r="G35" s="61"/>
      <c r="H35" s="61"/>
      <c r="I35" s="61"/>
      <c r="J35" s="61"/>
    </row>
    <row r="36" spans="2:10" x14ac:dyDescent="0.3">
      <c r="B36" s="61"/>
      <c r="C36" s="61"/>
      <c r="D36" s="61"/>
      <c r="E36" s="61"/>
      <c r="F36" s="61"/>
      <c r="G36" s="61"/>
      <c r="H36" s="61"/>
      <c r="I36" s="61"/>
      <c r="J36" s="61"/>
    </row>
    <row r="37" spans="2:10" ht="15.6" x14ac:dyDescent="0.3">
      <c r="B37" s="61"/>
      <c r="C37" s="70" t="s">
        <v>61</v>
      </c>
      <c r="D37" s="68"/>
      <c r="E37" s="68"/>
      <c r="F37" s="68"/>
      <c r="G37" s="68"/>
      <c r="H37" s="68"/>
      <c r="I37" s="68"/>
      <c r="J37" s="68"/>
    </row>
    <row r="38" spans="2:10" ht="9" customHeight="1" x14ac:dyDescent="0.3">
      <c r="B38" s="61"/>
      <c r="C38" s="68"/>
      <c r="D38" s="68"/>
      <c r="E38" s="68"/>
      <c r="F38" s="68"/>
      <c r="G38" s="68"/>
      <c r="H38" s="68"/>
      <c r="I38" s="68"/>
      <c r="J38" s="68"/>
    </row>
    <row r="39" spans="2:10" ht="15.6" x14ac:dyDescent="0.3">
      <c r="B39" s="61"/>
      <c r="C39" s="73" t="s">
        <v>66</v>
      </c>
      <c r="D39" s="68"/>
      <c r="E39" s="68"/>
      <c r="F39" s="68"/>
      <c r="G39" s="68"/>
      <c r="H39" s="68"/>
      <c r="I39" s="68"/>
      <c r="J39" s="68"/>
    </row>
    <row r="40" spans="2:10" ht="15.6" x14ac:dyDescent="0.3">
      <c r="B40" s="61"/>
      <c r="C40" s="73" t="s">
        <v>67</v>
      </c>
      <c r="D40" s="68"/>
      <c r="E40" s="68"/>
      <c r="F40" s="68"/>
      <c r="G40" s="68"/>
      <c r="H40" s="68"/>
      <c r="I40" s="68"/>
      <c r="J40" s="68"/>
    </row>
    <row r="41" spans="2:10" ht="15.6" x14ac:dyDescent="0.3">
      <c r="B41" s="61"/>
      <c r="C41" s="73" t="s">
        <v>68</v>
      </c>
      <c r="D41" s="68"/>
      <c r="E41" s="68"/>
      <c r="F41" s="68"/>
      <c r="G41" s="68"/>
      <c r="H41" s="68"/>
      <c r="I41" s="68"/>
      <c r="J41" s="68"/>
    </row>
    <row r="42" spans="2:10" ht="15.6" x14ac:dyDescent="0.3">
      <c r="B42" s="61"/>
      <c r="C42" s="73" t="s">
        <v>43</v>
      </c>
      <c r="D42" s="68"/>
      <c r="E42" s="68"/>
      <c r="F42" s="68"/>
      <c r="G42" s="68"/>
      <c r="H42" s="68"/>
      <c r="I42" s="68"/>
      <c r="J42" s="68"/>
    </row>
    <row r="43" spans="2:10" ht="15.6" x14ac:dyDescent="0.3">
      <c r="B43" s="61"/>
      <c r="C43" s="73" t="s">
        <v>44</v>
      </c>
      <c r="D43" s="68"/>
      <c r="E43" s="68"/>
      <c r="F43" s="68"/>
      <c r="G43" s="68"/>
      <c r="H43" s="68"/>
      <c r="I43" s="68"/>
      <c r="J43" s="68"/>
    </row>
    <row r="44" spans="2:10" ht="15.6" x14ac:dyDescent="0.3">
      <c r="B44" s="61"/>
      <c r="C44" s="73" t="s">
        <v>100</v>
      </c>
      <c r="D44" s="68"/>
      <c r="E44" s="68"/>
      <c r="F44" s="68"/>
      <c r="G44" s="68"/>
      <c r="H44" s="68"/>
      <c r="I44" s="68"/>
      <c r="J44" s="68"/>
    </row>
    <row r="45" spans="2:10" customFormat="1" ht="15.6" x14ac:dyDescent="0.3">
      <c r="B45" s="32"/>
      <c r="C45" s="93"/>
      <c r="D45" s="94" t="s">
        <v>101</v>
      </c>
      <c r="E45" s="32"/>
      <c r="F45" s="32"/>
      <c r="G45" s="32"/>
      <c r="H45" s="32"/>
      <c r="I45" s="32"/>
      <c r="J45" s="32"/>
    </row>
    <row r="46" spans="2:10" ht="15.6" x14ac:dyDescent="0.3">
      <c r="B46" s="61"/>
      <c r="C46" s="73" t="s">
        <v>63</v>
      </c>
      <c r="D46" s="68"/>
      <c r="E46" s="68"/>
      <c r="F46" s="68"/>
      <c r="G46" s="68"/>
      <c r="H46" s="68"/>
      <c r="I46" s="68"/>
      <c r="J46" s="68"/>
    </row>
    <row r="47" spans="2:10" ht="15.6" x14ac:dyDescent="0.3">
      <c r="B47" s="61"/>
      <c r="C47" s="74"/>
      <c r="D47" s="95" t="s">
        <v>45</v>
      </c>
      <c r="E47" s="68"/>
      <c r="F47" s="68"/>
      <c r="G47" s="68"/>
      <c r="H47" s="68"/>
      <c r="I47" s="68"/>
      <c r="J47" s="68"/>
    </row>
    <row r="48" spans="2:10" ht="15.6" x14ac:dyDescent="0.3">
      <c r="B48" s="61"/>
      <c r="C48" s="73" t="s">
        <v>46</v>
      </c>
      <c r="D48" s="68"/>
      <c r="E48" s="68"/>
      <c r="F48" s="68"/>
      <c r="G48" s="68"/>
      <c r="H48" s="68"/>
      <c r="I48" s="68"/>
      <c r="J48" s="68"/>
    </row>
    <row r="49" spans="2:10" ht="15.6" x14ac:dyDescent="0.3">
      <c r="B49" s="61"/>
      <c r="C49" s="68"/>
      <c r="D49" s="68"/>
      <c r="E49" s="68"/>
      <c r="F49" s="68"/>
      <c r="G49" s="68"/>
      <c r="H49" s="68"/>
      <c r="I49" s="68"/>
      <c r="J49" s="68"/>
    </row>
    <row r="50" spans="2:10" ht="15.6" x14ac:dyDescent="0.3">
      <c r="B50" s="61"/>
      <c r="C50" s="70" t="s">
        <v>62</v>
      </c>
      <c r="D50" s="68"/>
      <c r="E50" s="68"/>
      <c r="F50" s="68"/>
      <c r="G50" s="68"/>
      <c r="H50" s="68"/>
      <c r="I50" s="68"/>
      <c r="J50" s="68"/>
    </row>
    <row r="51" spans="2:10" ht="8.25" customHeight="1" x14ac:dyDescent="0.3">
      <c r="B51" s="61"/>
      <c r="C51" s="68"/>
      <c r="D51" s="68"/>
      <c r="E51" s="68"/>
      <c r="F51" s="68"/>
      <c r="G51" s="68"/>
      <c r="H51" s="68"/>
      <c r="I51" s="68"/>
      <c r="J51" s="68"/>
    </row>
    <row r="52" spans="2:10" ht="15.6" x14ac:dyDescent="0.3">
      <c r="B52" s="61"/>
      <c r="C52" s="73" t="s">
        <v>47</v>
      </c>
      <c r="D52" s="68"/>
      <c r="E52" s="68"/>
      <c r="F52" s="68"/>
      <c r="G52" s="68"/>
      <c r="H52" s="68"/>
      <c r="I52" s="68"/>
      <c r="J52" s="68"/>
    </row>
    <row r="53" spans="2:10" ht="15.6" x14ac:dyDescent="0.3">
      <c r="B53" s="61"/>
      <c r="C53" s="73" t="s">
        <v>93</v>
      </c>
      <c r="D53" s="68"/>
      <c r="E53" s="68"/>
      <c r="F53" s="68"/>
      <c r="G53" s="68"/>
      <c r="H53" s="68"/>
      <c r="I53" s="68"/>
      <c r="J53" s="68"/>
    </row>
    <row r="54" spans="2:10" ht="15.6" x14ac:dyDescent="0.3">
      <c r="B54" s="61"/>
      <c r="C54" s="73" t="s">
        <v>48</v>
      </c>
      <c r="D54" s="68"/>
      <c r="E54" s="68"/>
      <c r="F54" s="68"/>
      <c r="G54" s="68"/>
      <c r="H54" s="68"/>
      <c r="I54" s="68"/>
      <c r="J54" s="68"/>
    </row>
    <row r="55" spans="2:10" ht="15.6" x14ac:dyDescent="0.3">
      <c r="B55" s="61"/>
      <c r="C55" s="73" t="s">
        <v>94</v>
      </c>
      <c r="D55" s="68"/>
      <c r="E55" s="68"/>
      <c r="F55" s="68"/>
      <c r="G55" s="68"/>
      <c r="H55" s="68"/>
      <c r="I55" s="68"/>
      <c r="J55" s="68"/>
    </row>
    <row r="56" spans="2:10" ht="15.6" x14ac:dyDescent="0.3">
      <c r="B56" s="61"/>
      <c r="C56" s="73" t="s">
        <v>95</v>
      </c>
      <c r="D56" s="68"/>
      <c r="E56" s="68"/>
      <c r="F56" s="68"/>
      <c r="G56" s="68"/>
      <c r="H56" s="68"/>
      <c r="I56" s="68"/>
      <c r="J56" s="68"/>
    </row>
    <row r="57" spans="2:10" ht="15.6" x14ac:dyDescent="0.3">
      <c r="B57" s="61"/>
      <c r="C57" s="74"/>
      <c r="D57" s="68"/>
      <c r="E57" s="68"/>
      <c r="F57" s="68"/>
      <c r="G57" s="68"/>
      <c r="H57" s="68"/>
      <c r="I57" s="68"/>
      <c r="J57" s="68"/>
    </row>
    <row r="58" spans="2:10" ht="15.6" x14ac:dyDescent="0.3">
      <c r="B58" s="61"/>
      <c r="C58" s="73" t="s">
        <v>97</v>
      </c>
      <c r="D58" s="68"/>
      <c r="E58" s="68"/>
      <c r="F58" s="68"/>
      <c r="G58" s="68"/>
      <c r="H58" s="68"/>
      <c r="I58" s="68"/>
      <c r="J58" s="68"/>
    </row>
    <row r="59" spans="2:10" ht="15.6" x14ac:dyDescent="0.3">
      <c r="B59" s="61"/>
      <c r="C59" s="75" t="s">
        <v>35</v>
      </c>
      <c r="D59" s="79" t="s">
        <v>98</v>
      </c>
      <c r="E59" s="68"/>
      <c r="F59" s="68"/>
      <c r="G59" s="68"/>
      <c r="H59" s="68"/>
      <c r="I59" s="68"/>
      <c r="J59" s="68"/>
    </row>
    <row r="60" spans="2:10" s="66" customFormat="1" ht="15.6" x14ac:dyDescent="0.3">
      <c r="B60" s="76"/>
      <c r="C60" s="75" t="s">
        <v>36</v>
      </c>
      <c r="D60" s="73" t="s">
        <v>49</v>
      </c>
      <c r="E60" s="73"/>
      <c r="F60" s="73"/>
      <c r="G60" s="73"/>
      <c r="H60" s="73"/>
      <c r="I60" s="73"/>
      <c r="J60" s="73"/>
    </row>
    <row r="61" spans="2:10" s="66" customFormat="1" ht="15.6" x14ac:dyDescent="0.3">
      <c r="B61" s="76"/>
      <c r="C61" s="75" t="s">
        <v>37</v>
      </c>
      <c r="D61" s="73" t="s">
        <v>50</v>
      </c>
      <c r="E61" s="73"/>
      <c r="F61" s="73"/>
      <c r="G61" s="73"/>
      <c r="H61" s="73"/>
      <c r="I61" s="73"/>
      <c r="J61" s="73"/>
    </row>
    <row r="62" spans="2:10" ht="15.6" x14ac:dyDescent="0.3">
      <c r="B62" s="61"/>
      <c r="C62" s="77"/>
      <c r="D62" s="68"/>
      <c r="E62" s="68"/>
      <c r="F62" s="68"/>
      <c r="G62" s="68"/>
      <c r="H62" s="68"/>
      <c r="I62" s="68"/>
      <c r="J62" s="68"/>
    </row>
    <row r="63" spans="2:10" ht="15.6" x14ac:dyDescent="0.3">
      <c r="B63" s="61"/>
      <c r="C63" s="78" t="s">
        <v>51</v>
      </c>
      <c r="D63" s="68"/>
      <c r="E63" s="68"/>
      <c r="F63" s="68"/>
      <c r="G63" s="68"/>
      <c r="H63" s="68"/>
      <c r="I63" s="68"/>
      <c r="J63" s="68"/>
    </row>
    <row r="64" spans="2:10" ht="15.6" x14ac:dyDescent="0.3">
      <c r="B64" s="61"/>
      <c r="C64" s="78" t="s">
        <v>52</v>
      </c>
      <c r="D64" s="68"/>
      <c r="E64" s="68"/>
      <c r="F64" s="68"/>
      <c r="G64" s="68"/>
      <c r="H64" s="68"/>
      <c r="I64" s="68"/>
      <c r="J64" s="68"/>
    </row>
    <row r="65" spans="2:10" ht="15.6" x14ac:dyDescent="0.3">
      <c r="B65" s="61"/>
      <c r="C65" s="78" t="s">
        <v>53</v>
      </c>
      <c r="D65" s="68"/>
      <c r="E65" s="68"/>
      <c r="F65" s="68"/>
      <c r="G65" s="68"/>
      <c r="H65" s="68"/>
      <c r="I65" s="68"/>
      <c r="J65" s="68"/>
    </row>
    <row r="66" spans="2:10" x14ac:dyDescent="0.3">
      <c r="B66" s="61"/>
      <c r="C66" s="61"/>
      <c r="D66" s="61"/>
      <c r="E66" s="61"/>
      <c r="F66" s="61"/>
      <c r="G66" s="61"/>
      <c r="H66" s="61"/>
      <c r="I66" s="61"/>
      <c r="J66" s="61"/>
    </row>
    <row r="67" spans="2:10" x14ac:dyDescent="0.3">
      <c r="B67" s="61"/>
      <c r="C67" s="61"/>
      <c r="D67" s="61"/>
      <c r="E67" s="61"/>
      <c r="F67" s="61"/>
      <c r="G67" s="61"/>
      <c r="H67" s="61"/>
      <c r="I67" s="61"/>
      <c r="J67" s="61"/>
    </row>
    <row r="68" spans="2:10" ht="18" x14ac:dyDescent="0.35">
      <c r="B68" s="91" t="str">
        <f>CONCATENATE($C$11," ",$D$11)</f>
        <v>4. Betriebswirtschaftliche Betrachtungen zur Handelswarenkalkulation</v>
      </c>
      <c r="C68" s="61"/>
      <c r="D68" s="61"/>
      <c r="E68" s="61"/>
      <c r="F68" s="61"/>
      <c r="G68" s="61"/>
      <c r="H68" s="61"/>
      <c r="I68" s="61"/>
      <c r="J68" s="61"/>
    </row>
    <row r="69" spans="2:10" ht="9" customHeight="1" x14ac:dyDescent="0.3">
      <c r="B69" s="61"/>
      <c r="C69" s="61"/>
      <c r="D69" s="61"/>
      <c r="E69" s="61"/>
      <c r="F69" s="61"/>
      <c r="G69" s="61"/>
      <c r="H69" s="61"/>
      <c r="I69" s="61"/>
      <c r="J69" s="61"/>
    </row>
    <row r="70" spans="2:10" x14ac:dyDescent="0.3">
      <c r="B70" s="61"/>
      <c r="C70" s="61"/>
      <c r="D70" s="61"/>
      <c r="E70" s="61"/>
      <c r="F70" s="61"/>
      <c r="G70" s="61"/>
      <c r="H70" s="61"/>
      <c r="I70" s="61"/>
      <c r="J70" s="61"/>
    </row>
    <row r="71" spans="2:10" x14ac:dyDescent="0.3">
      <c r="B71" s="61"/>
      <c r="C71" s="61"/>
      <c r="D71" s="61"/>
      <c r="E71" s="61"/>
      <c r="F71" s="61"/>
      <c r="G71" s="61"/>
      <c r="H71" s="61"/>
      <c r="I71" s="61"/>
      <c r="J71" s="61"/>
    </row>
    <row r="72" spans="2:10" x14ac:dyDescent="0.3">
      <c r="B72" s="61"/>
      <c r="C72" s="61"/>
      <c r="D72" s="61"/>
      <c r="E72" s="61"/>
      <c r="F72" s="61"/>
      <c r="G72" s="61"/>
      <c r="H72" s="61"/>
      <c r="I72" s="61"/>
      <c r="J72" s="61"/>
    </row>
    <row r="73" spans="2:10" x14ac:dyDescent="0.3">
      <c r="B73" s="61"/>
      <c r="C73" s="61"/>
      <c r="D73" s="61"/>
      <c r="E73" s="61"/>
      <c r="F73" s="61"/>
      <c r="G73" s="61"/>
      <c r="H73" s="61"/>
      <c r="I73" s="61"/>
      <c r="J73" s="61"/>
    </row>
    <row r="74" spans="2:10" x14ac:dyDescent="0.3">
      <c r="B74" s="61"/>
      <c r="C74" s="61"/>
      <c r="D74" s="61"/>
      <c r="E74" s="61"/>
      <c r="F74" s="61"/>
      <c r="G74" s="61"/>
      <c r="H74" s="61"/>
      <c r="I74" s="61"/>
      <c r="J74" s="61"/>
    </row>
    <row r="75" spans="2:10" x14ac:dyDescent="0.3">
      <c r="B75" s="61"/>
      <c r="C75" s="61"/>
      <c r="D75" s="61"/>
      <c r="E75" s="61"/>
      <c r="F75" s="61"/>
      <c r="G75" s="61"/>
      <c r="H75" s="61"/>
      <c r="I75" s="61"/>
      <c r="J75" s="61"/>
    </row>
    <row r="76" spans="2:10" x14ac:dyDescent="0.3">
      <c r="B76" s="61"/>
      <c r="C76" s="61"/>
      <c r="D76" s="61"/>
      <c r="E76" s="61"/>
      <c r="F76" s="61"/>
      <c r="G76" s="61"/>
      <c r="H76" s="61"/>
      <c r="I76" s="61"/>
      <c r="J76" s="61"/>
    </row>
    <row r="77" spans="2:10" x14ac:dyDescent="0.3">
      <c r="B77" s="61"/>
      <c r="C77" s="61"/>
      <c r="D77" s="61"/>
      <c r="E77" s="61"/>
      <c r="F77" s="61"/>
      <c r="G77" s="61"/>
      <c r="H77" s="61"/>
      <c r="I77" s="61"/>
      <c r="J77" s="61"/>
    </row>
    <row r="78" spans="2:10" x14ac:dyDescent="0.3">
      <c r="B78" s="61"/>
      <c r="C78" s="61"/>
      <c r="D78" s="61"/>
      <c r="E78" s="61"/>
      <c r="F78" s="61"/>
      <c r="G78" s="61"/>
      <c r="H78" s="61"/>
      <c r="I78" s="61"/>
      <c r="J78" s="61"/>
    </row>
    <row r="79" spans="2:10" x14ac:dyDescent="0.3">
      <c r="B79" s="61"/>
      <c r="C79" s="61"/>
      <c r="D79" s="61"/>
      <c r="E79" s="61"/>
      <c r="F79" s="61"/>
      <c r="G79" s="61"/>
      <c r="H79" s="61"/>
      <c r="I79" s="61"/>
      <c r="J79" s="61"/>
    </row>
    <row r="80" spans="2:10" x14ac:dyDescent="0.3">
      <c r="B80" s="61"/>
      <c r="C80" s="61"/>
      <c r="D80" s="61"/>
      <c r="E80" s="61"/>
      <c r="F80" s="61"/>
      <c r="G80" s="61"/>
      <c r="H80" s="61"/>
      <c r="I80" s="61"/>
      <c r="J80" s="61"/>
    </row>
    <row r="81" spans="2:10" x14ac:dyDescent="0.3">
      <c r="B81" s="61"/>
      <c r="C81" s="61"/>
      <c r="D81" s="61"/>
      <c r="E81" s="61"/>
      <c r="F81" s="61"/>
      <c r="G81" s="61"/>
      <c r="H81" s="61"/>
      <c r="I81" s="61"/>
      <c r="J81" s="61"/>
    </row>
    <row r="82" spans="2:10" x14ac:dyDescent="0.3">
      <c r="B82" s="61"/>
      <c r="C82" s="61"/>
      <c r="D82" s="61"/>
      <c r="E82" s="61"/>
      <c r="F82" s="61"/>
      <c r="G82" s="61"/>
      <c r="H82" s="61"/>
      <c r="I82" s="61"/>
      <c r="J82" s="61"/>
    </row>
    <row r="83" spans="2:10" x14ac:dyDescent="0.3">
      <c r="B83" s="61"/>
      <c r="C83" s="61"/>
      <c r="D83" s="61"/>
      <c r="E83" s="61"/>
      <c r="F83" s="61"/>
      <c r="G83" s="61"/>
      <c r="H83" s="61"/>
      <c r="I83" s="61"/>
      <c r="J83" s="61"/>
    </row>
    <row r="84" spans="2:10" x14ac:dyDescent="0.3">
      <c r="B84" s="61"/>
      <c r="C84" s="61"/>
      <c r="D84" s="61"/>
      <c r="E84" s="61"/>
      <c r="F84" s="61"/>
      <c r="G84" s="61"/>
      <c r="H84" s="61"/>
      <c r="I84" s="61"/>
      <c r="J84" s="61"/>
    </row>
    <row r="85" spans="2:10" x14ac:dyDescent="0.3">
      <c r="B85" s="61"/>
      <c r="C85" s="61"/>
      <c r="D85" s="61"/>
      <c r="E85" s="61"/>
      <c r="F85" s="61"/>
      <c r="G85" s="61"/>
      <c r="H85" s="61"/>
      <c r="I85" s="61"/>
      <c r="J85" s="61"/>
    </row>
    <row r="86" spans="2:10" x14ac:dyDescent="0.3">
      <c r="B86" s="61"/>
      <c r="C86" s="61"/>
      <c r="D86" s="61"/>
      <c r="E86" s="61"/>
      <c r="F86" s="61"/>
      <c r="G86" s="61"/>
      <c r="H86" s="61"/>
      <c r="I86" s="61"/>
      <c r="J86" s="61"/>
    </row>
    <row r="87" spans="2:10" x14ac:dyDescent="0.3">
      <c r="B87" s="61"/>
      <c r="C87" s="61"/>
      <c r="D87" s="61"/>
      <c r="E87" s="61"/>
      <c r="F87" s="61"/>
      <c r="G87" s="61"/>
      <c r="H87" s="61"/>
      <c r="I87" s="61"/>
      <c r="J87" s="61"/>
    </row>
    <row r="88" spans="2:10" x14ac:dyDescent="0.3">
      <c r="B88" s="61"/>
      <c r="C88" s="61"/>
      <c r="D88" s="61"/>
      <c r="E88" s="61"/>
      <c r="F88" s="61"/>
      <c r="G88" s="61"/>
      <c r="H88" s="61"/>
      <c r="I88" s="61"/>
      <c r="J88" s="61"/>
    </row>
    <row r="89" spans="2:10" x14ac:dyDescent="0.3">
      <c r="B89" s="61"/>
      <c r="C89" s="61"/>
      <c r="D89" s="61"/>
      <c r="E89" s="61"/>
      <c r="F89" s="61"/>
      <c r="G89" s="61"/>
      <c r="H89" s="61"/>
      <c r="I89" s="61"/>
      <c r="J89" s="61"/>
    </row>
    <row r="90" spans="2:10" x14ac:dyDescent="0.3">
      <c r="B90" s="61"/>
      <c r="C90" s="61"/>
      <c r="D90" s="61"/>
      <c r="E90" s="61"/>
      <c r="F90" s="61"/>
      <c r="G90" s="61"/>
      <c r="H90" s="61"/>
      <c r="I90" s="61"/>
      <c r="J90" s="61"/>
    </row>
    <row r="91" spans="2:10" x14ac:dyDescent="0.3">
      <c r="B91" s="61"/>
      <c r="C91" s="61"/>
      <c r="D91" s="61"/>
      <c r="E91" s="61"/>
      <c r="F91" s="61"/>
      <c r="G91" s="61"/>
      <c r="H91" s="61"/>
      <c r="I91" s="61"/>
      <c r="J91" s="61"/>
    </row>
    <row r="92" spans="2:10" x14ac:dyDescent="0.3">
      <c r="B92" s="61"/>
      <c r="C92" s="61"/>
      <c r="D92" s="61"/>
      <c r="E92" s="61"/>
      <c r="F92" s="61"/>
      <c r="G92" s="61"/>
      <c r="H92" s="61"/>
      <c r="I92" s="61"/>
      <c r="J92" s="61"/>
    </row>
    <row r="93" spans="2:10" x14ac:dyDescent="0.3">
      <c r="B93" s="61"/>
      <c r="C93" s="61"/>
      <c r="D93" s="61"/>
      <c r="E93" s="61"/>
      <c r="F93" s="61"/>
      <c r="G93" s="61"/>
      <c r="H93" s="61"/>
      <c r="I93" s="61"/>
      <c r="J93" s="61"/>
    </row>
    <row r="94" spans="2:10" x14ac:dyDescent="0.3">
      <c r="B94" s="61"/>
      <c r="C94" s="61"/>
      <c r="D94" s="61"/>
      <c r="E94" s="61"/>
      <c r="F94" s="61"/>
      <c r="G94" s="61"/>
      <c r="H94" s="61"/>
      <c r="I94" s="61"/>
      <c r="J94" s="61"/>
    </row>
    <row r="95" spans="2:10" x14ac:dyDescent="0.3">
      <c r="B95" s="61"/>
      <c r="C95" s="61"/>
      <c r="D95" s="61"/>
      <c r="E95" s="61"/>
      <c r="F95" s="61"/>
      <c r="G95" s="61"/>
      <c r="H95" s="61"/>
      <c r="I95" s="61"/>
      <c r="J95" s="61"/>
    </row>
    <row r="96" spans="2:10" x14ac:dyDescent="0.3">
      <c r="B96" s="61"/>
      <c r="C96" s="61"/>
      <c r="D96" s="61"/>
      <c r="E96" s="61"/>
      <c r="F96" s="61"/>
      <c r="G96" s="61"/>
      <c r="H96" s="61"/>
      <c r="I96" s="61"/>
      <c r="J96" s="61"/>
    </row>
    <row r="97" spans="2:10" x14ac:dyDescent="0.3">
      <c r="B97" s="61"/>
      <c r="C97" s="61"/>
      <c r="D97" s="61"/>
      <c r="E97" s="61"/>
      <c r="F97" s="61"/>
      <c r="G97" s="61"/>
      <c r="H97" s="61"/>
      <c r="I97" s="61"/>
      <c r="J97" s="61"/>
    </row>
    <row r="98" spans="2:10" x14ac:dyDescent="0.3">
      <c r="B98" s="61"/>
      <c r="C98" s="61"/>
      <c r="D98" s="61"/>
      <c r="E98" s="61"/>
      <c r="F98" s="61"/>
      <c r="G98" s="61"/>
      <c r="H98" s="61"/>
      <c r="I98" s="61"/>
      <c r="J98" s="61"/>
    </row>
    <row r="99" spans="2:10" x14ac:dyDescent="0.3">
      <c r="B99" s="61"/>
      <c r="C99" s="61"/>
      <c r="D99" s="61"/>
      <c r="E99" s="61"/>
      <c r="F99" s="61"/>
      <c r="G99" s="61"/>
      <c r="H99" s="61"/>
      <c r="I99" s="61"/>
      <c r="J99" s="61"/>
    </row>
    <row r="100" spans="2:10" x14ac:dyDescent="0.3">
      <c r="B100" s="61"/>
      <c r="C100" s="61"/>
      <c r="D100" s="61"/>
      <c r="E100" s="61"/>
      <c r="F100" s="61"/>
      <c r="G100" s="61"/>
      <c r="H100" s="61"/>
      <c r="I100" s="61"/>
      <c r="J100" s="61"/>
    </row>
    <row r="101" spans="2:10" x14ac:dyDescent="0.3">
      <c r="B101" s="61"/>
      <c r="C101" s="61"/>
      <c r="D101" s="61"/>
      <c r="E101" s="61"/>
      <c r="F101" s="61"/>
      <c r="G101" s="61"/>
      <c r="H101" s="61"/>
      <c r="I101" s="61"/>
      <c r="J101" s="61"/>
    </row>
    <row r="102" spans="2:10" x14ac:dyDescent="0.3">
      <c r="B102" s="61"/>
      <c r="C102" s="61"/>
      <c r="D102" s="61"/>
      <c r="E102" s="61"/>
      <c r="F102" s="61"/>
      <c r="G102" s="61"/>
      <c r="H102" s="61"/>
      <c r="I102" s="61"/>
      <c r="J102" s="61"/>
    </row>
    <row r="103" spans="2:10" x14ac:dyDescent="0.3">
      <c r="B103" s="61"/>
      <c r="C103" s="61"/>
      <c r="D103" s="61"/>
      <c r="E103" s="61"/>
      <c r="F103" s="61"/>
      <c r="G103" s="61"/>
      <c r="H103" s="61"/>
      <c r="I103" s="61"/>
      <c r="J103" s="61"/>
    </row>
    <row r="104" spans="2:10" x14ac:dyDescent="0.3">
      <c r="B104" s="61"/>
      <c r="C104" s="61"/>
      <c r="D104" s="61"/>
      <c r="E104" s="61"/>
      <c r="F104" s="61"/>
      <c r="G104" s="61"/>
      <c r="H104" s="61"/>
      <c r="I104" s="61"/>
      <c r="J104" s="61"/>
    </row>
    <row r="105" spans="2:10" x14ac:dyDescent="0.3">
      <c r="B105" s="61"/>
      <c r="C105" s="61"/>
      <c r="D105" s="61"/>
      <c r="E105" s="61"/>
      <c r="F105" s="61"/>
      <c r="G105" s="61"/>
      <c r="H105" s="61"/>
      <c r="I105" s="61"/>
      <c r="J105" s="61"/>
    </row>
    <row r="106" spans="2:10" x14ac:dyDescent="0.3">
      <c r="B106" s="61"/>
      <c r="C106" s="61"/>
      <c r="D106" s="61"/>
      <c r="E106" s="61"/>
      <c r="F106" s="61"/>
      <c r="G106" s="61"/>
      <c r="H106" s="61"/>
      <c r="I106" s="61"/>
      <c r="J106" s="61"/>
    </row>
    <row r="107" spans="2:10" x14ac:dyDescent="0.3">
      <c r="B107" s="61"/>
      <c r="C107" s="61"/>
      <c r="D107" s="61"/>
      <c r="E107" s="61"/>
      <c r="F107" s="61"/>
      <c r="G107" s="61"/>
      <c r="H107" s="61"/>
      <c r="I107" s="61"/>
      <c r="J107" s="61"/>
    </row>
    <row r="108" spans="2:10" x14ac:dyDescent="0.3">
      <c r="B108" s="61"/>
      <c r="C108" s="61"/>
      <c r="D108" s="61"/>
      <c r="E108" s="61"/>
      <c r="F108" s="61"/>
      <c r="G108" s="61"/>
      <c r="H108" s="61"/>
      <c r="I108" s="61"/>
      <c r="J108" s="61"/>
    </row>
    <row r="109" spans="2:10" x14ac:dyDescent="0.3">
      <c r="B109" s="61"/>
      <c r="C109" s="61"/>
      <c r="D109" s="61"/>
      <c r="E109" s="61"/>
      <c r="F109" s="61"/>
      <c r="G109" s="61"/>
      <c r="H109" s="61"/>
      <c r="I109" s="61"/>
      <c r="J109" s="61"/>
    </row>
    <row r="110" spans="2:10" x14ac:dyDescent="0.3">
      <c r="B110" s="61"/>
      <c r="C110" s="61"/>
      <c r="D110" s="61"/>
      <c r="E110" s="61"/>
      <c r="F110" s="61"/>
      <c r="G110" s="61"/>
      <c r="H110" s="61"/>
      <c r="I110" s="61"/>
      <c r="J110" s="61"/>
    </row>
    <row r="111" spans="2:10" x14ac:dyDescent="0.3">
      <c r="B111" s="61"/>
      <c r="C111" s="61"/>
      <c r="D111" s="61"/>
      <c r="E111" s="61"/>
      <c r="F111" s="61"/>
      <c r="G111" s="61"/>
      <c r="H111" s="61"/>
      <c r="I111" s="61"/>
      <c r="J111" s="61"/>
    </row>
    <row r="112" spans="2:10" x14ac:dyDescent="0.3">
      <c r="B112" s="61"/>
      <c r="C112" s="61"/>
      <c r="D112" s="61"/>
      <c r="E112" s="61"/>
      <c r="F112" s="61"/>
      <c r="G112" s="61"/>
      <c r="H112" s="61"/>
      <c r="I112" s="61"/>
      <c r="J112" s="61"/>
    </row>
    <row r="113" spans="2:10" x14ac:dyDescent="0.3">
      <c r="B113" s="61"/>
      <c r="C113" s="61"/>
      <c r="D113" s="61"/>
      <c r="E113" s="61"/>
      <c r="F113" s="61"/>
      <c r="G113" s="61"/>
      <c r="H113" s="61"/>
      <c r="I113" s="61"/>
      <c r="J113" s="61"/>
    </row>
    <row r="114" spans="2:10" x14ac:dyDescent="0.3">
      <c r="B114" s="61"/>
      <c r="C114" s="61"/>
      <c r="D114" s="61"/>
      <c r="E114" s="61"/>
      <c r="F114" s="61"/>
      <c r="G114" s="61"/>
      <c r="H114" s="61"/>
      <c r="I114" s="61"/>
      <c r="J114" s="61"/>
    </row>
    <row r="115" spans="2:10" x14ac:dyDescent="0.3">
      <c r="B115" s="61"/>
      <c r="C115" s="61"/>
      <c r="D115" s="61"/>
      <c r="E115" s="61"/>
      <c r="F115" s="61"/>
      <c r="G115" s="61"/>
      <c r="H115" s="61"/>
      <c r="I115" s="61"/>
      <c r="J115" s="61"/>
    </row>
    <row r="116" spans="2:10" x14ac:dyDescent="0.3">
      <c r="B116" s="61"/>
      <c r="C116" s="61"/>
      <c r="D116" s="61"/>
      <c r="E116" s="61"/>
      <c r="F116" s="61"/>
      <c r="G116" s="61"/>
      <c r="H116" s="61"/>
      <c r="I116" s="61"/>
      <c r="J116" s="61"/>
    </row>
    <row r="117" spans="2:10" x14ac:dyDescent="0.3">
      <c r="B117" s="61"/>
      <c r="C117" s="61"/>
      <c r="D117" s="61"/>
      <c r="E117" s="61"/>
      <c r="F117" s="61"/>
      <c r="G117" s="61"/>
      <c r="H117" s="61"/>
      <c r="I117" s="61"/>
      <c r="J117" s="61"/>
    </row>
    <row r="118" spans="2:10" x14ac:dyDescent="0.3">
      <c r="B118" s="61"/>
      <c r="C118" s="61"/>
      <c r="D118" s="61"/>
      <c r="E118" s="61"/>
      <c r="F118" s="61"/>
      <c r="G118" s="61"/>
      <c r="H118" s="61"/>
      <c r="I118" s="61"/>
      <c r="J118" s="61"/>
    </row>
    <row r="119" spans="2:10" x14ac:dyDescent="0.3">
      <c r="B119" s="61"/>
      <c r="C119" s="61"/>
      <c r="D119" s="61"/>
      <c r="E119" s="61"/>
      <c r="F119" s="61"/>
      <c r="G119" s="61"/>
      <c r="H119" s="61"/>
      <c r="I119" s="61"/>
      <c r="J119" s="61"/>
    </row>
    <row r="120" spans="2:10" x14ac:dyDescent="0.3">
      <c r="B120" s="61"/>
      <c r="C120" s="61"/>
      <c r="D120" s="61"/>
      <c r="E120" s="61"/>
      <c r="F120" s="61"/>
      <c r="G120" s="61"/>
      <c r="H120" s="61"/>
      <c r="I120" s="61"/>
      <c r="J120" s="61"/>
    </row>
    <row r="121" spans="2:10" x14ac:dyDescent="0.3">
      <c r="B121" s="61"/>
      <c r="C121" s="61"/>
      <c r="D121" s="61"/>
      <c r="E121" s="61"/>
      <c r="F121" s="61"/>
      <c r="G121" s="61"/>
      <c r="H121" s="61"/>
      <c r="I121" s="61"/>
      <c r="J121" s="61"/>
    </row>
    <row r="122" spans="2:10" x14ac:dyDescent="0.3">
      <c r="B122" s="61"/>
      <c r="C122" s="61"/>
      <c r="D122" s="61"/>
      <c r="E122" s="61"/>
      <c r="F122" s="61"/>
      <c r="G122" s="61"/>
      <c r="H122" s="61"/>
      <c r="I122" s="61"/>
      <c r="J122" s="61"/>
    </row>
    <row r="123" spans="2:10" x14ac:dyDescent="0.3">
      <c r="B123" s="61"/>
      <c r="C123" s="61"/>
      <c r="D123" s="61"/>
      <c r="E123" s="61"/>
      <c r="F123" s="61"/>
      <c r="G123" s="61"/>
      <c r="H123" s="61"/>
      <c r="I123" s="61"/>
      <c r="J123" s="61"/>
    </row>
    <row r="124" spans="2:10" x14ac:dyDescent="0.3">
      <c r="B124" s="61"/>
      <c r="C124" s="61"/>
      <c r="D124" s="61"/>
      <c r="E124" s="61"/>
      <c r="F124" s="61"/>
      <c r="G124" s="61"/>
      <c r="H124" s="61"/>
      <c r="I124" s="61"/>
      <c r="J124" s="61"/>
    </row>
    <row r="125" spans="2:10" x14ac:dyDescent="0.3">
      <c r="B125" s="61"/>
      <c r="C125" s="61"/>
      <c r="D125" s="61"/>
      <c r="E125" s="61"/>
      <c r="F125" s="61"/>
      <c r="G125" s="61"/>
      <c r="H125" s="61"/>
      <c r="I125" s="61"/>
      <c r="J125" s="61"/>
    </row>
    <row r="126" spans="2:10" x14ac:dyDescent="0.3">
      <c r="B126" s="61"/>
      <c r="C126" s="61"/>
      <c r="D126" s="61"/>
      <c r="E126" s="61"/>
      <c r="F126" s="61"/>
      <c r="G126" s="61"/>
      <c r="H126" s="61"/>
      <c r="I126" s="61"/>
      <c r="J126" s="61"/>
    </row>
    <row r="127" spans="2:10" x14ac:dyDescent="0.3">
      <c r="B127" s="61"/>
      <c r="C127" s="61"/>
      <c r="D127" s="61"/>
      <c r="E127" s="61"/>
      <c r="F127" s="61"/>
      <c r="G127" s="61"/>
      <c r="H127" s="61"/>
      <c r="I127" s="61"/>
      <c r="J127" s="61"/>
    </row>
    <row r="128" spans="2:10" x14ac:dyDescent="0.3">
      <c r="B128" s="61"/>
      <c r="C128" s="61"/>
      <c r="D128" s="61"/>
      <c r="E128" s="61"/>
      <c r="F128" s="61"/>
      <c r="G128" s="61"/>
      <c r="H128" s="61"/>
      <c r="I128" s="61"/>
      <c r="J128" s="61"/>
    </row>
    <row r="129" spans="2:10" x14ac:dyDescent="0.3">
      <c r="B129" s="61"/>
      <c r="C129" s="61"/>
      <c r="D129" s="61"/>
      <c r="E129" s="61"/>
      <c r="F129" s="61"/>
      <c r="G129" s="61"/>
      <c r="H129" s="61"/>
      <c r="I129" s="61"/>
      <c r="J129" s="61"/>
    </row>
    <row r="130" spans="2:10" x14ac:dyDescent="0.3">
      <c r="B130" s="61"/>
      <c r="C130" s="61"/>
      <c r="D130" s="61"/>
      <c r="E130" s="61"/>
      <c r="F130" s="61"/>
      <c r="G130" s="61"/>
      <c r="H130" s="61"/>
      <c r="I130" s="61"/>
      <c r="J130" s="61"/>
    </row>
    <row r="131" spans="2:10" x14ac:dyDescent="0.3">
      <c r="B131" s="61"/>
      <c r="C131" s="61"/>
      <c r="D131" s="61"/>
      <c r="E131" s="61"/>
      <c r="F131" s="61"/>
      <c r="G131" s="61"/>
      <c r="H131" s="61"/>
      <c r="I131" s="61"/>
      <c r="J131" s="61"/>
    </row>
    <row r="132" spans="2:10" x14ac:dyDescent="0.3">
      <c r="B132" s="61"/>
      <c r="C132" s="61"/>
      <c r="D132" s="61"/>
      <c r="E132" s="61"/>
      <c r="F132" s="61"/>
      <c r="G132" s="61"/>
      <c r="H132" s="61"/>
      <c r="I132" s="61"/>
      <c r="J132" s="61"/>
    </row>
    <row r="133" spans="2:10" x14ac:dyDescent="0.3">
      <c r="B133" s="61"/>
      <c r="C133" s="61"/>
      <c r="D133" s="61"/>
      <c r="E133" s="61"/>
      <c r="F133" s="61"/>
      <c r="G133" s="61"/>
      <c r="H133" s="61"/>
      <c r="I133" s="61"/>
      <c r="J133" s="61"/>
    </row>
    <row r="134" spans="2:10" x14ac:dyDescent="0.3">
      <c r="B134" s="61"/>
      <c r="C134" s="61"/>
      <c r="D134" s="61"/>
      <c r="E134" s="61"/>
      <c r="F134" s="61"/>
      <c r="G134" s="61"/>
      <c r="H134" s="61"/>
      <c r="I134" s="61"/>
      <c r="J134" s="61"/>
    </row>
    <row r="135" spans="2:10" x14ac:dyDescent="0.3">
      <c r="B135" s="61"/>
      <c r="C135" s="61"/>
      <c r="D135" s="61"/>
      <c r="E135" s="61"/>
      <c r="F135" s="61"/>
      <c r="G135" s="61"/>
      <c r="H135" s="61"/>
      <c r="I135" s="61"/>
      <c r="J135" s="61"/>
    </row>
    <row r="136" spans="2:10" x14ac:dyDescent="0.3">
      <c r="B136" s="61"/>
      <c r="C136" s="61"/>
      <c r="D136" s="61"/>
      <c r="E136" s="61"/>
      <c r="F136" s="61"/>
      <c r="G136" s="61"/>
      <c r="H136" s="61"/>
      <c r="I136" s="61"/>
      <c r="J136" s="61"/>
    </row>
    <row r="137" spans="2:10" x14ac:dyDescent="0.3">
      <c r="B137" s="61"/>
      <c r="C137" s="61"/>
      <c r="D137" s="61"/>
      <c r="E137" s="61"/>
      <c r="F137" s="61"/>
      <c r="G137" s="61"/>
      <c r="H137" s="61"/>
      <c r="I137" s="61"/>
      <c r="J137" s="61"/>
    </row>
    <row r="138" spans="2:10" x14ac:dyDescent="0.3">
      <c r="B138" s="61"/>
      <c r="C138" s="61"/>
      <c r="D138" s="61"/>
      <c r="E138" s="61"/>
      <c r="F138" s="61"/>
      <c r="G138" s="61"/>
      <c r="H138" s="61"/>
      <c r="I138" s="61"/>
      <c r="J138" s="61"/>
    </row>
    <row r="139" spans="2:10" x14ac:dyDescent="0.3">
      <c r="B139" s="61"/>
      <c r="C139" s="61"/>
      <c r="D139" s="61"/>
      <c r="E139" s="61"/>
      <c r="F139" s="61"/>
      <c r="G139" s="61"/>
      <c r="H139" s="61"/>
      <c r="I139" s="61"/>
      <c r="J139" s="61"/>
    </row>
    <row r="140" spans="2:10" x14ac:dyDescent="0.3">
      <c r="B140" s="61"/>
      <c r="C140" s="61"/>
      <c r="D140" s="61"/>
      <c r="E140" s="61"/>
      <c r="F140" s="61"/>
      <c r="G140" s="61"/>
      <c r="H140" s="61"/>
      <c r="I140" s="61"/>
      <c r="J140" s="61"/>
    </row>
    <row r="141" spans="2:10" x14ac:dyDescent="0.3">
      <c r="B141" s="61"/>
      <c r="C141" s="61"/>
      <c r="D141" s="61"/>
      <c r="E141" s="61"/>
      <c r="F141" s="61"/>
      <c r="G141" s="61"/>
      <c r="H141" s="61"/>
      <c r="I141" s="61"/>
      <c r="J141" s="61"/>
    </row>
    <row r="142" spans="2:10" x14ac:dyDescent="0.3">
      <c r="B142" s="61"/>
      <c r="C142" s="61"/>
      <c r="D142" s="61"/>
      <c r="E142" s="61"/>
      <c r="F142" s="61"/>
      <c r="G142" s="61"/>
      <c r="H142" s="61"/>
      <c r="I142" s="61"/>
      <c r="J142" s="61"/>
    </row>
    <row r="143" spans="2:10" x14ac:dyDescent="0.3">
      <c r="B143" s="61"/>
      <c r="C143" s="61"/>
      <c r="D143" s="61"/>
      <c r="E143" s="61"/>
      <c r="F143" s="61"/>
      <c r="G143" s="61"/>
      <c r="H143" s="61"/>
      <c r="I143" s="61"/>
      <c r="J143" s="61"/>
    </row>
    <row r="144" spans="2:10" x14ac:dyDescent="0.3">
      <c r="B144" s="61"/>
      <c r="C144" s="61"/>
      <c r="D144" s="61"/>
      <c r="E144" s="61"/>
      <c r="F144" s="61"/>
      <c r="G144" s="61"/>
      <c r="H144" s="61"/>
      <c r="I144" s="61"/>
      <c r="J144" s="61"/>
    </row>
    <row r="145" spans="2:10" x14ac:dyDescent="0.3">
      <c r="B145" s="61"/>
      <c r="C145" s="61"/>
      <c r="D145" s="61"/>
      <c r="E145" s="61"/>
      <c r="F145" s="61"/>
      <c r="G145" s="61"/>
      <c r="H145" s="61"/>
      <c r="I145" s="61"/>
      <c r="J145" s="61"/>
    </row>
    <row r="146" spans="2:10" x14ac:dyDescent="0.3">
      <c r="B146" s="61"/>
      <c r="C146" s="61"/>
      <c r="D146" s="61"/>
      <c r="E146" s="61"/>
      <c r="F146" s="61"/>
      <c r="G146" s="61"/>
      <c r="H146" s="61"/>
      <c r="I146" s="61"/>
      <c r="J146" s="61"/>
    </row>
    <row r="147" spans="2:10" x14ac:dyDescent="0.3">
      <c r="B147" s="61"/>
      <c r="C147" s="61"/>
      <c r="D147" s="61"/>
      <c r="E147" s="61"/>
      <c r="F147" s="61"/>
      <c r="G147" s="61"/>
      <c r="H147" s="61"/>
      <c r="I147" s="61"/>
      <c r="J147" s="61"/>
    </row>
    <row r="148" spans="2:10" x14ac:dyDescent="0.3">
      <c r="B148" s="61"/>
      <c r="C148" s="61"/>
      <c r="D148" s="61"/>
      <c r="E148" s="61"/>
      <c r="F148" s="61"/>
      <c r="G148" s="61"/>
      <c r="H148" s="61"/>
      <c r="I148" s="61"/>
      <c r="J148" s="61"/>
    </row>
    <row r="149" spans="2:10" x14ac:dyDescent="0.3">
      <c r="B149" s="61"/>
      <c r="C149" s="61"/>
      <c r="D149" s="61"/>
      <c r="E149" s="61"/>
      <c r="F149" s="61"/>
      <c r="G149" s="61"/>
      <c r="H149" s="61"/>
      <c r="I149" s="61"/>
      <c r="J149" s="61"/>
    </row>
    <row r="150" spans="2:10" x14ac:dyDescent="0.3">
      <c r="B150" s="61"/>
      <c r="C150" s="61"/>
      <c r="D150" s="61"/>
      <c r="E150" s="61"/>
      <c r="F150" s="61"/>
      <c r="G150" s="61"/>
      <c r="H150" s="61"/>
      <c r="I150" s="61"/>
      <c r="J150" s="61"/>
    </row>
    <row r="151" spans="2:10" x14ac:dyDescent="0.3">
      <c r="B151" s="61"/>
      <c r="C151" s="61"/>
      <c r="D151" s="61"/>
      <c r="E151" s="61"/>
      <c r="F151" s="61"/>
      <c r="G151" s="61"/>
      <c r="H151" s="61"/>
      <c r="I151" s="61"/>
      <c r="J151" s="61"/>
    </row>
    <row r="152" spans="2:10" x14ac:dyDescent="0.3">
      <c r="B152" s="61"/>
      <c r="C152" s="61"/>
      <c r="D152" s="61"/>
      <c r="E152" s="61"/>
      <c r="F152" s="61"/>
      <c r="G152" s="61"/>
      <c r="H152" s="61"/>
      <c r="I152" s="61"/>
      <c r="J152" s="61"/>
    </row>
    <row r="153" spans="2:10" x14ac:dyDescent="0.3">
      <c r="B153" s="61"/>
      <c r="C153" s="61"/>
      <c r="D153" s="61"/>
      <c r="E153" s="61"/>
      <c r="F153" s="61"/>
      <c r="G153" s="61"/>
      <c r="H153" s="61"/>
      <c r="I153" s="61"/>
      <c r="J153" s="61"/>
    </row>
    <row r="154" spans="2:10" x14ac:dyDescent="0.3">
      <c r="B154" s="61"/>
      <c r="C154" s="61"/>
      <c r="D154" s="61"/>
      <c r="E154" s="61"/>
      <c r="F154" s="61"/>
      <c r="G154" s="61"/>
      <c r="H154" s="61"/>
      <c r="I154" s="61"/>
      <c r="J154" s="61"/>
    </row>
    <row r="155" spans="2:10" x14ac:dyDescent="0.3">
      <c r="B155" s="61"/>
      <c r="C155" s="61"/>
      <c r="D155" s="61"/>
      <c r="E155" s="61"/>
      <c r="F155" s="61"/>
      <c r="G155" s="61"/>
      <c r="H155" s="61"/>
      <c r="I155" s="61"/>
      <c r="J155" s="61"/>
    </row>
    <row r="156" spans="2:10" x14ac:dyDescent="0.3">
      <c r="B156" s="61"/>
      <c r="C156" s="61"/>
      <c r="D156" s="61"/>
      <c r="E156" s="61"/>
      <c r="F156" s="61"/>
      <c r="G156" s="61"/>
      <c r="H156" s="61"/>
      <c r="I156" s="61"/>
      <c r="J156" s="61"/>
    </row>
    <row r="157" spans="2:10" x14ac:dyDescent="0.3">
      <c r="B157" s="61"/>
      <c r="C157" s="61"/>
      <c r="D157" s="61"/>
      <c r="E157" s="61"/>
      <c r="F157" s="61"/>
      <c r="G157" s="61"/>
      <c r="H157" s="61"/>
      <c r="I157" s="61"/>
      <c r="J157" s="61"/>
    </row>
    <row r="158" spans="2:10" x14ac:dyDescent="0.3">
      <c r="B158" s="61"/>
      <c r="C158" s="61"/>
      <c r="D158" s="61"/>
      <c r="E158" s="61"/>
      <c r="F158" s="61"/>
      <c r="G158" s="61"/>
      <c r="H158" s="61"/>
      <c r="I158" s="61"/>
      <c r="J158" s="61"/>
    </row>
    <row r="159" spans="2:10" x14ac:dyDescent="0.3">
      <c r="B159" s="61"/>
      <c r="C159" s="61"/>
      <c r="D159" s="61"/>
      <c r="E159" s="61"/>
      <c r="F159" s="61"/>
      <c r="G159" s="61"/>
      <c r="H159" s="61"/>
      <c r="I159" s="61"/>
      <c r="J159" s="61"/>
    </row>
    <row r="160" spans="2:10" x14ac:dyDescent="0.3">
      <c r="B160" s="61"/>
      <c r="C160" s="61"/>
      <c r="D160" s="61"/>
      <c r="E160" s="61"/>
      <c r="F160" s="61"/>
      <c r="G160" s="61"/>
      <c r="H160" s="61"/>
      <c r="I160" s="61"/>
      <c r="J160" s="61"/>
    </row>
    <row r="161" spans="2:10" x14ac:dyDescent="0.3">
      <c r="B161" s="61"/>
      <c r="C161" s="61"/>
      <c r="D161" s="61"/>
      <c r="E161" s="61"/>
      <c r="F161" s="61"/>
      <c r="G161" s="61"/>
      <c r="H161" s="61"/>
      <c r="I161" s="61"/>
      <c r="J161" s="61"/>
    </row>
    <row r="162" spans="2:10" x14ac:dyDescent="0.3">
      <c r="B162" s="61"/>
      <c r="C162" s="61"/>
      <c r="D162" s="61"/>
      <c r="E162" s="61"/>
      <c r="F162" s="61"/>
      <c r="G162" s="61"/>
      <c r="H162" s="61"/>
      <c r="I162" s="61"/>
      <c r="J162" s="61"/>
    </row>
    <row r="163" spans="2:10" x14ac:dyDescent="0.3">
      <c r="B163" s="61"/>
      <c r="C163" s="61"/>
      <c r="D163" s="61"/>
      <c r="E163" s="61"/>
      <c r="F163" s="61"/>
      <c r="G163" s="61"/>
      <c r="H163" s="61"/>
      <c r="I163" s="61"/>
      <c r="J163" s="61"/>
    </row>
    <row r="164" spans="2:10" x14ac:dyDescent="0.3">
      <c r="B164" s="61"/>
      <c r="C164" s="61"/>
      <c r="D164" s="61"/>
      <c r="E164" s="61"/>
      <c r="F164" s="61"/>
      <c r="G164" s="61"/>
      <c r="H164" s="61"/>
      <c r="I164" s="61"/>
      <c r="J164" s="61"/>
    </row>
    <row r="165" spans="2:10" x14ac:dyDescent="0.3">
      <c r="B165" s="61"/>
      <c r="C165" s="61"/>
      <c r="D165" s="61"/>
      <c r="E165" s="61"/>
      <c r="F165" s="61"/>
      <c r="G165" s="61"/>
      <c r="H165" s="61"/>
      <c r="I165" s="61"/>
      <c r="J165" s="61"/>
    </row>
    <row r="166" spans="2:10" x14ac:dyDescent="0.3">
      <c r="B166" s="61"/>
      <c r="C166" s="61"/>
      <c r="D166" s="61"/>
      <c r="E166" s="61"/>
      <c r="F166" s="61"/>
      <c r="G166" s="61"/>
      <c r="H166" s="61"/>
      <c r="I166" s="61"/>
      <c r="J166" s="61"/>
    </row>
    <row r="167" spans="2:10" x14ac:dyDescent="0.3">
      <c r="B167" s="61"/>
      <c r="C167" s="61"/>
      <c r="D167" s="61"/>
      <c r="E167" s="61"/>
      <c r="F167" s="61"/>
      <c r="G167" s="61"/>
      <c r="H167" s="61"/>
      <c r="I167" s="61"/>
      <c r="J167" s="61"/>
    </row>
    <row r="168" spans="2:10" x14ac:dyDescent="0.3">
      <c r="B168" s="61"/>
      <c r="C168" s="61"/>
      <c r="D168" s="61"/>
      <c r="E168" s="61"/>
      <c r="F168" s="61"/>
      <c r="G168" s="61"/>
      <c r="H168" s="61"/>
      <c r="I168" s="61"/>
      <c r="J168" s="61"/>
    </row>
    <row r="169" spans="2:10" x14ac:dyDescent="0.3">
      <c r="B169" s="61"/>
      <c r="C169" s="61"/>
      <c r="D169" s="61"/>
      <c r="E169" s="61"/>
      <c r="F169" s="61"/>
      <c r="G169" s="61"/>
      <c r="H169" s="61"/>
      <c r="I169" s="61"/>
      <c r="J169" s="61"/>
    </row>
    <row r="170" spans="2:10" x14ac:dyDescent="0.3">
      <c r="B170" s="61"/>
      <c r="C170" s="61"/>
      <c r="D170" s="61"/>
      <c r="E170" s="61"/>
      <c r="F170" s="61"/>
      <c r="G170" s="61"/>
      <c r="H170" s="61"/>
      <c r="I170" s="61"/>
      <c r="J170" s="61"/>
    </row>
    <row r="171" spans="2:10" x14ac:dyDescent="0.3">
      <c r="B171" s="61"/>
      <c r="C171" s="61"/>
      <c r="D171" s="61"/>
      <c r="E171" s="61"/>
      <c r="F171" s="61"/>
      <c r="G171" s="61"/>
      <c r="H171" s="61"/>
      <c r="I171" s="61"/>
      <c r="J171" s="61"/>
    </row>
    <row r="172" spans="2:10" x14ac:dyDescent="0.3">
      <c r="B172" s="61"/>
      <c r="C172" s="61"/>
      <c r="D172" s="61"/>
      <c r="E172" s="61"/>
      <c r="F172" s="61"/>
      <c r="G172" s="61"/>
      <c r="H172" s="61"/>
      <c r="I172" s="61"/>
      <c r="J172" s="61"/>
    </row>
    <row r="173" spans="2:10" x14ac:dyDescent="0.3">
      <c r="B173" s="61"/>
      <c r="C173" s="61"/>
      <c r="D173" s="61"/>
      <c r="E173" s="61"/>
      <c r="F173" s="61"/>
      <c r="G173" s="61"/>
      <c r="H173" s="61"/>
      <c r="I173" s="61"/>
      <c r="J173" s="61"/>
    </row>
    <row r="174" spans="2:10" x14ac:dyDescent="0.3">
      <c r="B174" s="61"/>
      <c r="C174" s="61"/>
      <c r="D174" s="61"/>
      <c r="E174" s="61"/>
      <c r="F174" s="61"/>
      <c r="G174" s="61"/>
      <c r="H174" s="61"/>
      <c r="I174" s="61"/>
      <c r="J174" s="80" t="s">
        <v>99</v>
      </c>
    </row>
  </sheetData>
  <sheetProtection password="D917" sheet="1" objects="1" scenarios="1"/>
  <hyperlinks>
    <hyperlink ref="D47" r:id="rId1" xr:uid="{00000000-0004-0000-0300-000000000000}"/>
    <hyperlink ref="D8" location="Erstens" display="Technische Informationen zur Anwendung des Tools" xr:uid="{00000000-0004-0000-0300-000001000000}"/>
    <hyperlink ref="D10" location="Drittens" display="Kostenlose Version vers. Premiumversion" xr:uid="{00000000-0004-0000-0300-000002000000}"/>
    <hyperlink ref="D11" location="Viertens" display="Betriebswirtschaftliche Betrachtungen zur Handelswarenkalkulation" xr:uid="{00000000-0004-0000-0300-000003000000}"/>
    <hyperlink ref="E17" location="Vorwärtskalkulation!A1" display="Vorwärtskalkulation" xr:uid="{00000000-0004-0000-0300-000004000000}"/>
    <hyperlink ref="D59" r:id="rId2" xr:uid="{00000000-0004-0000-0300-000005000000}"/>
    <hyperlink ref="D9" location="Zweitens" display="Praktische Hinweise zum Erstellen/Ausfüllen der Handelswarenkalkulation" xr:uid="{00000000-0004-0000-0300-000006000000}"/>
    <hyperlink ref="E18" location="Rückwärtskalkulation!A1" display="Rückwärtskalkulation" xr:uid="{00000000-0004-0000-0300-000007000000}"/>
    <hyperlink ref="E19" location="Differenzkalkulation!A1" display="Differenzkalkulation" xr:uid="{00000000-0004-0000-0300-000008000000}"/>
    <hyperlink ref="J174" location="Erstens" display="Technische Informationen zur Anwendung für das Liquiditätsplanungs-Tool" xr:uid="{00000000-0004-0000-0300-000009000000}"/>
    <hyperlink ref="D45" r:id="rId3" xr:uid="{00000000-0004-0000-0300-00000A000000}"/>
  </hyperlinks>
  <pageMargins left="0.31496062992125984" right="0" top="0.39370078740157483" bottom="0.23622047244094491" header="0" footer="0"/>
  <pageSetup paperSize="9" scale="95" orientation="landscape" r:id="rId4"/>
  <headerFooter>
    <oddFooter>&amp;L&amp;8C by ControllerSpielwiese.de&amp;C&amp;8Seite &amp;P&amp;R&amp;8Verfasser: Joachim Becker</oddFooter>
  </headerFooter>
  <drawing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0E1454-62F5-4677-9A74-9AE140F0C5B3}">
  <dimension ref="A1:AX55"/>
  <sheetViews>
    <sheetView zoomScale="96" zoomScaleNormal="96" workbookViewId="0">
      <selection activeCell="F26" sqref="A1:F26"/>
    </sheetView>
  </sheetViews>
  <sheetFormatPr baseColWidth="10" defaultRowHeight="13.2" x14ac:dyDescent="0.25"/>
  <cols>
    <col min="1" max="1" width="103.88671875" bestFit="1" customWidth="1"/>
    <col min="2" max="3" width="22.21875" bestFit="1" customWidth="1"/>
    <col min="4" max="4" width="11.6640625" bestFit="1" customWidth="1"/>
    <col min="5" max="5" width="29" bestFit="1" customWidth="1"/>
    <col min="6" max="6" width="29.109375" bestFit="1" customWidth="1"/>
    <col min="7" max="7" width="17.5546875" bestFit="1" customWidth="1"/>
    <col min="8" max="8" width="48" customWidth="1"/>
  </cols>
  <sheetData>
    <row r="1" spans="1:50" s="96" customFormat="1" x14ac:dyDescent="0.25">
      <c r="A1" s="110" t="s">
        <v>102</v>
      </c>
      <c r="B1" s="114" t="s">
        <v>32</v>
      </c>
      <c r="C1" s="96" t="s">
        <v>24</v>
      </c>
      <c r="D1" s="96" t="s">
        <v>103</v>
      </c>
      <c r="E1" s="96" t="s">
        <v>108</v>
      </c>
      <c r="F1" s="113" t="s">
        <v>104</v>
      </c>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row>
    <row r="2" spans="1:50" x14ac:dyDescent="0.25">
      <c r="A2" s="107" t="s">
        <v>119</v>
      </c>
      <c r="B2" s="123">
        <v>794.03</v>
      </c>
      <c r="C2" s="115">
        <v>1390.35</v>
      </c>
      <c r="D2" s="111">
        <v>4</v>
      </c>
      <c r="E2" s="115">
        <f>B2*D2</f>
        <v>3176.12</v>
      </c>
      <c r="F2" s="116">
        <f>C2*D2</f>
        <v>5561.4</v>
      </c>
    </row>
    <row r="3" spans="1:50" x14ac:dyDescent="0.25">
      <c r="A3" s="108" t="s">
        <v>118</v>
      </c>
      <c r="B3" s="124">
        <v>1170.3399999999999</v>
      </c>
      <c r="C3" s="117">
        <v>2049.2600000000002</v>
      </c>
      <c r="D3">
        <v>4</v>
      </c>
      <c r="E3" s="117">
        <f t="shared" ref="E3:E11" si="0">B3*D3</f>
        <v>4681.3599999999997</v>
      </c>
      <c r="F3" s="118">
        <f t="shared" ref="F3:F9" si="1">C3*D3</f>
        <v>8197.0400000000009</v>
      </c>
    </row>
    <row r="4" spans="1:50" x14ac:dyDescent="0.25">
      <c r="A4" s="108" t="s">
        <v>120</v>
      </c>
      <c r="B4" s="124">
        <v>329.63</v>
      </c>
      <c r="C4" s="117">
        <v>577.17999999999995</v>
      </c>
      <c r="D4">
        <v>4</v>
      </c>
      <c r="E4" s="117">
        <f t="shared" si="0"/>
        <v>1318.52</v>
      </c>
      <c r="F4" s="118">
        <f t="shared" ref="F4" si="2">C4*D4</f>
        <v>2308.7199999999998</v>
      </c>
    </row>
    <row r="5" spans="1:50" x14ac:dyDescent="0.25">
      <c r="A5" s="108" t="s">
        <v>117</v>
      </c>
      <c r="B5" s="124">
        <v>5808.67</v>
      </c>
      <c r="C5" s="117">
        <v>10170.92</v>
      </c>
      <c r="D5">
        <v>3</v>
      </c>
      <c r="E5" s="117">
        <f t="shared" si="0"/>
        <v>17426.010000000002</v>
      </c>
      <c r="F5" s="118">
        <f t="shared" si="1"/>
        <v>30512.760000000002</v>
      </c>
    </row>
    <row r="6" spans="1:50" x14ac:dyDescent="0.25">
      <c r="A6" s="108" t="s">
        <v>112</v>
      </c>
      <c r="B6" s="124">
        <v>1870</v>
      </c>
      <c r="C6" s="117">
        <v>3274.35</v>
      </c>
      <c r="D6">
        <v>8</v>
      </c>
      <c r="E6" s="117">
        <f t="shared" si="0"/>
        <v>14960</v>
      </c>
      <c r="F6" s="118">
        <f t="shared" si="1"/>
        <v>26194.799999999999</v>
      </c>
    </row>
    <row r="7" spans="1:50" x14ac:dyDescent="0.25">
      <c r="A7" s="108" t="s">
        <v>130</v>
      </c>
      <c r="B7" s="124">
        <v>116.59</v>
      </c>
      <c r="C7" s="117">
        <v>204.15</v>
      </c>
      <c r="D7">
        <v>4</v>
      </c>
      <c r="E7" s="117">
        <f t="shared" si="0"/>
        <v>466.36</v>
      </c>
      <c r="F7" s="118">
        <f t="shared" si="1"/>
        <v>816.6</v>
      </c>
    </row>
    <row r="8" spans="1:50" x14ac:dyDescent="0.25">
      <c r="A8" s="108" t="s">
        <v>113</v>
      </c>
      <c r="B8" s="124">
        <v>317.18</v>
      </c>
      <c r="C8" s="117">
        <v>555.38</v>
      </c>
      <c r="D8">
        <v>6</v>
      </c>
      <c r="E8" s="117">
        <f t="shared" si="0"/>
        <v>1903.08</v>
      </c>
      <c r="F8" s="118">
        <f t="shared" si="1"/>
        <v>3332.2799999999997</v>
      </c>
    </row>
    <row r="9" spans="1:50" x14ac:dyDescent="0.25">
      <c r="A9" s="108" t="s">
        <v>114</v>
      </c>
      <c r="B9" s="124">
        <v>10.01</v>
      </c>
      <c r="C9" s="117">
        <v>17.53</v>
      </c>
      <c r="D9">
        <v>25</v>
      </c>
      <c r="E9" s="117">
        <f t="shared" si="0"/>
        <v>250.25</v>
      </c>
      <c r="F9" s="118">
        <f t="shared" si="1"/>
        <v>438.25</v>
      </c>
    </row>
    <row r="10" spans="1:50" x14ac:dyDescent="0.25">
      <c r="A10" s="108" t="s">
        <v>115</v>
      </c>
      <c r="B10" s="124">
        <v>28.6</v>
      </c>
      <c r="C10" s="117">
        <v>50.08</v>
      </c>
      <c r="D10">
        <v>4</v>
      </c>
      <c r="E10" s="117">
        <f t="shared" si="0"/>
        <v>114.4</v>
      </c>
      <c r="F10" s="118">
        <f t="shared" ref="F10:F23" si="3">C10*D10</f>
        <v>200.32</v>
      </c>
    </row>
    <row r="11" spans="1:50" x14ac:dyDescent="0.25">
      <c r="A11" s="109" t="s">
        <v>116</v>
      </c>
      <c r="B11" s="125">
        <v>38.36</v>
      </c>
      <c r="C11" s="119">
        <v>67.17</v>
      </c>
      <c r="D11" s="112">
        <v>5</v>
      </c>
      <c r="E11" s="119">
        <f t="shared" si="0"/>
        <v>191.8</v>
      </c>
      <c r="F11" s="120">
        <f t="shared" si="3"/>
        <v>335.85</v>
      </c>
    </row>
    <row r="12" spans="1:50" s="96" customFormat="1" x14ac:dyDescent="0.25">
      <c r="A12" s="110" t="s">
        <v>105</v>
      </c>
      <c r="B12" s="126" t="s">
        <v>107</v>
      </c>
      <c r="C12" s="127" t="s">
        <v>107</v>
      </c>
      <c r="D12" s="97" t="s">
        <v>107</v>
      </c>
      <c r="E12" s="121">
        <f>SUM(E2:E11)</f>
        <v>44487.900000000009</v>
      </c>
      <c r="F12" s="122">
        <f>SUM(F2:F11)</f>
        <v>77898.020000000019</v>
      </c>
      <c r="G12"/>
      <c r="H12"/>
      <c r="I12"/>
      <c r="J12"/>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row>
    <row r="13" spans="1:50" x14ac:dyDescent="0.25">
      <c r="A13" s="107" t="s">
        <v>121</v>
      </c>
      <c r="B13" s="123">
        <v>22.09</v>
      </c>
      <c r="C13" s="115">
        <v>38.68</v>
      </c>
      <c r="D13" s="111">
        <v>1</v>
      </c>
      <c r="E13" s="115">
        <f>B13*D13</f>
        <v>22.09</v>
      </c>
      <c r="F13" s="116">
        <f t="shared" si="3"/>
        <v>38.68</v>
      </c>
    </row>
    <row r="14" spans="1:50" x14ac:dyDescent="0.25">
      <c r="A14" s="109" t="s">
        <v>122</v>
      </c>
      <c r="B14" s="125">
        <v>26.8</v>
      </c>
      <c r="C14" s="119">
        <v>46.92</v>
      </c>
      <c r="D14" s="112">
        <v>2</v>
      </c>
      <c r="E14" s="119">
        <f>B14*D14</f>
        <v>53.6</v>
      </c>
      <c r="F14" s="120">
        <f t="shared" ref="F14:F16" si="4">C14*D14</f>
        <v>93.84</v>
      </c>
    </row>
    <row r="15" spans="1:50" s="96" customFormat="1" x14ac:dyDescent="0.25">
      <c r="A15" s="110" t="s">
        <v>106</v>
      </c>
      <c r="B15" s="126" t="s">
        <v>107</v>
      </c>
      <c r="C15" s="127" t="s">
        <v>107</v>
      </c>
      <c r="D15" s="97" t="s">
        <v>107</v>
      </c>
      <c r="E15" s="121">
        <f>SUM(E12:E14)</f>
        <v>44563.590000000004</v>
      </c>
      <c r="F15" s="122">
        <f>SUM(F12:F14)</f>
        <v>78030.540000000008</v>
      </c>
      <c r="G15"/>
      <c r="H15"/>
      <c r="I15"/>
      <c r="J15"/>
      <c r="K15"/>
      <c r="L15"/>
      <c r="M15"/>
      <c r="N15"/>
      <c r="O15"/>
      <c r="P15"/>
      <c r="Q15"/>
      <c r="R15"/>
      <c r="S15"/>
      <c r="T15"/>
      <c r="U15"/>
      <c r="V15"/>
      <c r="W15"/>
      <c r="X15"/>
      <c r="Y15"/>
      <c r="Z15"/>
      <c r="AA15"/>
      <c r="AB15"/>
      <c r="AC15"/>
      <c r="AD15"/>
      <c r="AE15"/>
      <c r="AF15"/>
      <c r="AG15"/>
      <c r="AH15"/>
      <c r="AI15"/>
      <c r="AJ15"/>
      <c r="AK15"/>
      <c r="AL15"/>
      <c r="AM15"/>
      <c r="AN15"/>
      <c r="AO15"/>
      <c r="AP15"/>
      <c r="AQ15"/>
      <c r="AR15"/>
      <c r="AS15"/>
      <c r="AT15"/>
      <c r="AU15"/>
      <c r="AV15"/>
      <c r="AW15"/>
      <c r="AX15"/>
    </row>
    <row r="16" spans="1:50" x14ac:dyDescent="0.25">
      <c r="A16" s="107" t="s">
        <v>123</v>
      </c>
      <c r="B16" s="115">
        <v>136.81</v>
      </c>
      <c r="C16" s="115">
        <v>239.55</v>
      </c>
      <c r="D16" s="111">
        <v>2</v>
      </c>
      <c r="E16" s="115">
        <f>B16*D16</f>
        <v>273.62</v>
      </c>
      <c r="F16" s="116">
        <f t="shared" si="4"/>
        <v>479.1</v>
      </c>
    </row>
    <row r="17" spans="1:50" x14ac:dyDescent="0.25">
      <c r="A17" s="108" t="s">
        <v>126</v>
      </c>
      <c r="B17" s="117">
        <v>249.53</v>
      </c>
      <c r="C17" s="117">
        <v>436.93</v>
      </c>
      <c r="D17">
        <v>2</v>
      </c>
      <c r="E17" s="117">
        <f t="shared" ref="E17:E23" si="5">B17*D17</f>
        <v>499.06</v>
      </c>
      <c r="F17" s="118">
        <f t="shared" si="3"/>
        <v>873.86</v>
      </c>
    </row>
    <row r="18" spans="1:50" x14ac:dyDescent="0.25">
      <c r="A18" s="108" t="s">
        <v>125</v>
      </c>
      <c r="B18" s="117">
        <v>120.12</v>
      </c>
      <c r="C18" s="117">
        <v>210.33</v>
      </c>
      <c r="D18">
        <v>2</v>
      </c>
      <c r="E18" s="117">
        <f t="shared" si="5"/>
        <v>240.24</v>
      </c>
      <c r="F18" s="118">
        <f t="shared" si="3"/>
        <v>420.66</v>
      </c>
    </row>
    <row r="19" spans="1:50" x14ac:dyDescent="0.25">
      <c r="A19" s="108" t="s">
        <v>124</v>
      </c>
      <c r="B19" s="117">
        <v>16.170000000000002</v>
      </c>
      <c r="C19" s="117">
        <v>28.31</v>
      </c>
      <c r="D19">
        <v>2</v>
      </c>
      <c r="E19" s="117">
        <f t="shared" si="5"/>
        <v>32.340000000000003</v>
      </c>
      <c r="F19" s="118">
        <f t="shared" si="3"/>
        <v>56.62</v>
      </c>
    </row>
    <row r="20" spans="1:50" x14ac:dyDescent="0.25">
      <c r="A20" s="108" t="s">
        <v>128</v>
      </c>
      <c r="B20" s="117">
        <v>30.49</v>
      </c>
      <c r="C20" s="117">
        <v>53.4</v>
      </c>
      <c r="D20">
        <v>4</v>
      </c>
      <c r="E20" s="117">
        <f t="shared" si="5"/>
        <v>121.96</v>
      </c>
      <c r="F20" s="118">
        <f t="shared" si="3"/>
        <v>213.6</v>
      </c>
    </row>
    <row r="21" spans="1:50" x14ac:dyDescent="0.25">
      <c r="A21" s="108" t="s">
        <v>127</v>
      </c>
      <c r="B21" s="117">
        <v>452.93</v>
      </c>
      <c r="C21" s="117">
        <v>793.08</v>
      </c>
      <c r="D21">
        <v>2</v>
      </c>
      <c r="E21" s="117">
        <f t="shared" si="5"/>
        <v>905.86</v>
      </c>
      <c r="F21" s="118">
        <f t="shared" si="3"/>
        <v>1586.16</v>
      </c>
    </row>
    <row r="22" spans="1:50" x14ac:dyDescent="0.25">
      <c r="A22" s="108" t="s">
        <v>114</v>
      </c>
      <c r="B22" s="117">
        <v>10.01</v>
      </c>
      <c r="C22" s="117">
        <v>17.53</v>
      </c>
      <c r="D22">
        <v>11</v>
      </c>
      <c r="E22" s="117">
        <f t="shared" si="5"/>
        <v>110.11</v>
      </c>
      <c r="F22" s="118">
        <f t="shared" si="3"/>
        <v>192.83</v>
      </c>
    </row>
    <row r="23" spans="1:50" x14ac:dyDescent="0.25">
      <c r="A23" s="109" t="s">
        <v>129</v>
      </c>
      <c r="B23" s="117">
        <v>13865.55</v>
      </c>
      <c r="C23" s="117">
        <v>24278.44</v>
      </c>
      <c r="D23">
        <v>2</v>
      </c>
      <c r="E23" s="117">
        <f t="shared" si="5"/>
        <v>27731.1</v>
      </c>
      <c r="F23" s="118">
        <f t="shared" si="3"/>
        <v>48556.88</v>
      </c>
    </row>
    <row r="24" spans="1:50" s="96" customFormat="1" x14ac:dyDescent="0.25">
      <c r="A24" s="107" t="s">
        <v>111</v>
      </c>
      <c r="B24" s="126" t="s">
        <v>107</v>
      </c>
      <c r="C24" s="127" t="s">
        <v>107</v>
      </c>
      <c r="D24" s="97" t="s">
        <v>107</v>
      </c>
      <c r="E24" s="121">
        <f>SUM(E15:E23)</f>
        <v>74477.88</v>
      </c>
      <c r="F24" s="122">
        <f>SUM(F15:F23)</f>
        <v>130410.25000000003</v>
      </c>
      <c r="G24"/>
      <c r="H24"/>
      <c r="I24"/>
      <c r="J24"/>
      <c r="K24"/>
      <c r="L24"/>
      <c r="M24"/>
      <c r="N24"/>
      <c r="O24"/>
      <c r="P24"/>
      <c r="Q24"/>
      <c r="R24"/>
      <c r="S24"/>
      <c r="T24"/>
      <c r="U24"/>
      <c r="V24"/>
      <c r="W24"/>
      <c r="X24"/>
      <c r="Y24"/>
      <c r="Z24"/>
      <c r="AA24"/>
      <c r="AB24"/>
      <c r="AC24"/>
      <c r="AD24"/>
      <c r="AE24"/>
      <c r="AF24"/>
      <c r="AG24"/>
      <c r="AH24"/>
      <c r="AI24"/>
      <c r="AJ24"/>
      <c r="AK24"/>
      <c r="AL24"/>
      <c r="AM24"/>
      <c r="AN24"/>
      <c r="AO24"/>
      <c r="AP24"/>
      <c r="AQ24"/>
      <c r="AR24"/>
      <c r="AS24"/>
      <c r="AT24"/>
      <c r="AU24"/>
      <c r="AV24"/>
      <c r="AW24"/>
      <c r="AX24"/>
    </row>
    <row r="25" spans="1:50" ht="15" x14ac:dyDescent="0.25">
      <c r="A25" s="110" t="s">
        <v>109</v>
      </c>
      <c r="B25" s="121">
        <v>75</v>
      </c>
      <c r="C25" s="121">
        <v>100</v>
      </c>
      <c r="D25" s="96">
        <v>100</v>
      </c>
      <c r="E25" s="121">
        <f>B25*D25</f>
        <v>7500</v>
      </c>
      <c r="F25" s="122">
        <f>C25*D25</f>
        <v>10000</v>
      </c>
      <c r="H25" s="104"/>
    </row>
    <row r="26" spans="1:50" x14ac:dyDescent="0.25">
      <c r="A26" s="110" t="s">
        <v>110</v>
      </c>
      <c r="B26" s="126" t="s">
        <v>107</v>
      </c>
      <c r="C26" s="127" t="s">
        <v>107</v>
      </c>
      <c r="D26" s="97" t="s">
        <v>107</v>
      </c>
      <c r="E26" s="121">
        <f>E24+E25</f>
        <v>81977.88</v>
      </c>
      <c r="F26" s="122">
        <f>F24+F25</f>
        <v>140410.25000000003</v>
      </c>
      <c r="H26" s="105"/>
    </row>
    <row r="27" spans="1:50" ht="15" x14ac:dyDescent="0.25">
      <c r="H27" s="106"/>
    </row>
    <row r="28" spans="1:50" ht="15" x14ac:dyDescent="0.25">
      <c r="H28" s="106"/>
    </row>
    <row r="29" spans="1:50" ht="15" x14ac:dyDescent="0.25">
      <c r="A29" t="s">
        <v>131</v>
      </c>
      <c r="B29" s="117">
        <v>1.01</v>
      </c>
      <c r="C29" s="117">
        <v>1.77</v>
      </c>
      <c r="D29">
        <f>B31</f>
        <v>316119931719.62878</v>
      </c>
      <c r="E29" s="117">
        <f>B29*D29</f>
        <v>319281131036.82507</v>
      </c>
      <c r="F29" s="117">
        <f>C29*D29</f>
        <v>559532279143.74292</v>
      </c>
      <c r="H29" s="106"/>
    </row>
    <row r="30" spans="1:50" ht="15" x14ac:dyDescent="0.25">
      <c r="H30" s="106"/>
    </row>
    <row r="31" spans="1:50" x14ac:dyDescent="0.25">
      <c r="A31" t="s">
        <v>132</v>
      </c>
      <c r="B31">
        <f>(B33+(0.25*B32)+B34+(0.25*B35)+B36)*1.05</f>
        <v>316119931719.62878</v>
      </c>
      <c r="H31" s="100"/>
    </row>
    <row r="32" spans="1:50" x14ac:dyDescent="0.25">
      <c r="A32" t="s">
        <v>133</v>
      </c>
      <c r="B32">
        <f>2*3.14159265359*B33</f>
        <v>21296856.598686609</v>
      </c>
      <c r="H32" s="99"/>
    </row>
    <row r="33" spans="1:8" x14ac:dyDescent="0.25">
      <c r="A33" t="s">
        <v>134</v>
      </c>
      <c r="B33">
        <v>3389500</v>
      </c>
      <c r="H33" s="100"/>
    </row>
    <row r="34" spans="1:8" x14ac:dyDescent="0.25">
      <c r="A34" t="s">
        <v>135</v>
      </c>
      <c r="B34">
        <f>2*3.14159265359*B35</f>
        <v>40030173.59204378</v>
      </c>
      <c r="H34" s="100"/>
    </row>
    <row r="35" spans="1:8" x14ac:dyDescent="0.25">
      <c r="A35" t="s">
        <v>136</v>
      </c>
      <c r="B35">
        <v>6371000</v>
      </c>
      <c r="H35" s="99"/>
    </row>
    <row r="36" spans="1:8" x14ac:dyDescent="0.25">
      <c r="A36" t="s">
        <v>137</v>
      </c>
      <c r="B36">
        <v>301016265000</v>
      </c>
      <c r="H36" s="100"/>
    </row>
    <row r="37" spans="1:8" x14ac:dyDescent="0.25">
      <c r="H37" s="100"/>
    </row>
    <row r="38" spans="1:8" x14ac:dyDescent="0.25">
      <c r="H38" s="101"/>
    </row>
    <row r="39" spans="1:8" x14ac:dyDescent="0.25">
      <c r="H39" s="98"/>
    </row>
    <row r="40" spans="1:8" x14ac:dyDescent="0.25">
      <c r="H40" s="101"/>
    </row>
    <row r="41" spans="1:8" x14ac:dyDescent="0.25">
      <c r="H41" s="98"/>
    </row>
    <row r="42" spans="1:8" x14ac:dyDescent="0.25">
      <c r="H42" s="101"/>
    </row>
    <row r="43" spans="1:8" x14ac:dyDescent="0.25">
      <c r="H43" s="98"/>
    </row>
    <row r="44" spans="1:8" x14ac:dyDescent="0.25">
      <c r="H44" s="98"/>
    </row>
    <row r="45" spans="1:8" x14ac:dyDescent="0.25">
      <c r="H45" s="102"/>
    </row>
    <row r="46" spans="1:8" x14ac:dyDescent="0.25">
      <c r="H46" s="98"/>
    </row>
    <row r="47" spans="1:8" x14ac:dyDescent="0.25">
      <c r="H47" s="98"/>
    </row>
    <row r="48" spans="1:8" x14ac:dyDescent="0.25">
      <c r="H48" s="102"/>
    </row>
    <row r="49" spans="8:8" x14ac:dyDescent="0.25">
      <c r="H49" s="98"/>
    </row>
    <row r="50" spans="8:8" x14ac:dyDescent="0.25">
      <c r="H50" s="101"/>
    </row>
    <row r="51" spans="8:8" x14ac:dyDescent="0.25">
      <c r="H51" s="98"/>
    </row>
    <row r="52" spans="8:8" x14ac:dyDescent="0.25">
      <c r="H52" s="101"/>
    </row>
    <row r="53" spans="8:8" ht="15.6" x14ac:dyDescent="0.25">
      <c r="H53" s="103"/>
    </row>
    <row r="54" spans="8:8" x14ac:dyDescent="0.25">
      <c r="H54" s="101"/>
    </row>
    <row r="55" spans="8:8" x14ac:dyDescent="0.25">
      <c r="H55" s="98"/>
    </row>
  </sheetData>
  <pageMargins left="0.7" right="0.7" top="0.78740157499999996" bottom="0.78740157499999996"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CABD09-E110-4612-A382-C43A88BAD236}">
  <dimension ref="A1:D26"/>
  <sheetViews>
    <sheetView tabSelected="1" workbookViewId="0">
      <selection activeCell="B28" sqref="B28"/>
    </sheetView>
  </sheetViews>
  <sheetFormatPr baseColWidth="10" defaultRowHeight="13.2" x14ac:dyDescent="0.25"/>
  <cols>
    <col min="1" max="1" width="98.77734375" bestFit="1" customWidth="1"/>
    <col min="2" max="2" width="22.21875" bestFit="1" customWidth="1"/>
    <col min="4" max="4" width="29" bestFit="1" customWidth="1"/>
  </cols>
  <sheetData>
    <row r="1" spans="1:4" x14ac:dyDescent="0.25">
      <c r="A1" s="110" t="s">
        <v>102</v>
      </c>
      <c r="B1" s="96" t="s">
        <v>24</v>
      </c>
      <c r="C1" s="96" t="s">
        <v>103</v>
      </c>
      <c r="D1" s="113" t="s">
        <v>104</v>
      </c>
    </row>
    <row r="2" spans="1:4" x14ac:dyDescent="0.25">
      <c r="A2" s="107" t="s">
        <v>119</v>
      </c>
      <c r="B2" s="115">
        <v>1390.35</v>
      </c>
      <c r="C2" s="111">
        <v>4</v>
      </c>
      <c r="D2" s="116">
        <f>B2*C2</f>
        <v>5561.4</v>
      </c>
    </row>
    <row r="3" spans="1:4" x14ac:dyDescent="0.25">
      <c r="A3" s="108" t="s">
        <v>118</v>
      </c>
      <c r="B3" s="117">
        <v>2049.2600000000002</v>
      </c>
      <c r="C3">
        <v>4</v>
      </c>
      <c r="D3" s="118">
        <f t="shared" ref="D3:D23" si="0">B3*C3</f>
        <v>8197.0400000000009</v>
      </c>
    </row>
    <row r="4" spans="1:4" x14ac:dyDescent="0.25">
      <c r="A4" s="108" t="s">
        <v>120</v>
      </c>
      <c r="B4" s="117">
        <v>577.17999999999995</v>
      </c>
      <c r="C4">
        <v>4</v>
      </c>
      <c r="D4" s="118">
        <f t="shared" si="0"/>
        <v>2308.7199999999998</v>
      </c>
    </row>
    <row r="5" spans="1:4" x14ac:dyDescent="0.25">
      <c r="A5" s="108" t="s">
        <v>117</v>
      </c>
      <c r="B5" s="117">
        <v>10170.92</v>
      </c>
      <c r="C5">
        <v>3</v>
      </c>
      <c r="D5" s="118">
        <f t="shared" si="0"/>
        <v>30512.760000000002</v>
      </c>
    </row>
    <row r="6" spans="1:4" x14ac:dyDescent="0.25">
      <c r="A6" s="108" t="s">
        <v>112</v>
      </c>
      <c r="B6" s="117">
        <v>3274.35</v>
      </c>
      <c r="C6">
        <v>8</v>
      </c>
      <c r="D6" s="118">
        <f t="shared" si="0"/>
        <v>26194.799999999999</v>
      </c>
    </row>
    <row r="7" spans="1:4" x14ac:dyDescent="0.25">
      <c r="A7" s="108" t="s">
        <v>130</v>
      </c>
      <c r="B7" s="117">
        <v>204.15</v>
      </c>
      <c r="C7">
        <v>4</v>
      </c>
      <c r="D7" s="118">
        <f t="shared" si="0"/>
        <v>816.6</v>
      </c>
    </row>
    <row r="8" spans="1:4" x14ac:dyDescent="0.25">
      <c r="A8" s="108" t="s">
        <v>113</v>
      </c>
      <c r="B8" s="117">
        <v>555.38</v>
      </c>
      <c r="C8">
        <v>6</v>
      </c>
      <c r="D8" s="118">
        <f t="shared" si="0"/>
        <v>3332.2799999999997</v>
      </c>
    </row>
    <row r="9" spans="1:4" x14ac:dyDescent="0.25">
      <c r="A9" s="108" t="s">
        <v>114</v>
      </c>
      <c r="B9" s="117">
        <v>17.53</v>
      </c>
      <c r="C9">
        <v>25</v>
      </c>
      <c r="D9" s="118">
        <f t="shared" si="0"/>
        <v>438.25</v>
      </c>
    </row>
    <row r="10" spans="1:4" x14ac:dyDescent="0.25">
      <c r="A10" s="108" t="s">
        <v>115</v>
      </c>
      <c r="B10" s="117">
        <v>50.08</v>
      </c>
      <c r="C10">
        <v>4</v>
      </c>
      <c r="D10" s="118">
        <f t="shared" si="0"/>
        <v>200.32</v>
      </c>
    </row>
    <row r="11" spans="1:4" x14ac:dyDescent="0.25">
      <c r="A11" s="109" t="s">
        <v>116</v>
      </c>
      <c r="B11" s="119">
        <v>67.17</v>
      </c>
      <c r="C11" s="112">
        <v>5</v>
      </c>
      <c r="D11" s="120">
        <f t="shared" si="0"/>
        <v>335.85</v>
      </c>
    </row>
    <row r="12" spans="1:4" x14ac:dyDescent="0.25">
      <c r="A12" s="110" t="s">
        <v>105</v>
      </c>
      <c r="B12" s="127" t="s">
        <v>107</v>
      </c>
      <c r="C12" s="97" t="s">
        <v>107</v>
      </c>
      <c r="D12" s="122">
        <f>SUM(D2:D11)</f>
        <v>77898.020000000019</v>
      </c>
    </row>
    <row r="13" spans="1:4" x14ac:dyDescent="0.25">
      <c r="A13" s="107" t="s">
        <v>121</v>
      </c>
      <c r="B13" s="115">
        <v>38.68</v>
      </c>
      <c r="C13" s="111">
        <v>1</v>
      </c>
      <c r="D13" s="116">
        <f t="shared" si="0"/>
        <v>38.68</v>
      </c>
    </row>
    <row r="14" spans="1:4" x14ac:dyDescent="0.25">
      <c r="A14" s="109" t="s">
        <v>122</v>
      </c>
      <c r="B14" s="119">
        <v>46.92</v>
      </c>
      <c r="C14" s="112">
        <v>2</v>
      </c>
      <c r="D14" s="120">
        <f t="shared" si="0"/>
        <v>93.84</v>
      </c>
    </row>
    <row r="15" spans="1:4" x14ac:dyDescent="0.25">
      <c r="A15" s="110" t="s">
        <v>106</v>
      </c>
      <c r="B15" s="127" t="s">
        <v>107</v>
      </c>
      <c r="C15" s="97" t="s">
        <v>107</v>
      </c>
      <c r="D15" s="122">
        <f>SUM(D12:D14)</f>
        <v>78030.540000000008</v>
      </c>
    </row>
    <row r="16" spans="1:4" x14ac:dyDescent="0.25">
      <c r="A16" s="107" t="s">
        <v>123</v>
      </c>
      <c r="B16" s="115">
        <v>239.55</v>
      </c>
      <c r="C16" s="111">
        <v>2</v>
      </c>
      <c r="D16" s="116">
        <f t="shared" si="0"/>
        <v>479.1</v>
      </c>
    </row>
    <row r="17" spans="1:4" x14ac:dyDescent="0.25">
      <c r="A17" s="108" t="s">
        <v>126</v>
      </c>
      <c r="B17" s="117">
        <v>436.93</v>
      </c>
      <c r="C17">
        <v>2</v>
      </c>
      <c r="D17" s="118">
        <f t="shared" si="0"/>
        <v>873.86</v>
      </c>
    </row>
    <row r="18" spans="1:4" x14ac:dyDescent="0.25">
      <c r="A18" s="108" t="s">
        <v>125</v>
      </c>
      <c r="B18" s="117">
        <v>210.33</v>
      </c>
      <c r="C18">
        <v>2</v>
      </c>
      <c r="D18" s="118">
        <f t="shared" si="0"/>
        <v>420.66</v>
      </c>
    </row>
    <row r="19" spans="1:4" x14ac:dyDescent="0.25">
      <c r="A19" s="108" t="s">
        <v>124</v>
      </c>
      <c r="B19" s="117">
        <v>28.31</v>
      </c>
      <c r="C19">
        <v>2</v>
      </c>
      <c r="D19" s="118">
        <f t="shared" si="0"/>
        <v>56.62</v>
      </c>
    </row>
    <row r="20" spans="1:4" x14ac:dyDescent="0.25">
      <c r="A20" s="108" t="s">
        <v>128</v>
      </c>
      <c r="B20" s="117">
        <v>53.4</v>
      </c>
      <c r="C20">
        <v>4</v>
      </c>
      <c r="D20" s="118">
        <f t="shared" si="0"/>
        <v>213.6</v>
      </c>
    </row>
    <row r="21" spans="1:4" x14ac:dyDescent="0.25">
      <c r="A21" s="108" t="s">
        <v>127</v>
      </c>
      <c r="B21" s="117">
        <v>793.08</v>
      </c>
      <c r="C21">
        <v>2</v>
      </c>
      <c r="D21" s="118">
        <f t="shared" si="0"/>
        <v>1586.16</v>
      </c>
    </row>
    <row r="22" spans="1:4" x14ac:dyDescent="0.25">
      <c r="A22" s="108" t="s">
        <v>114</v>
      </c>
      <c r="B22" s="117">
        <v>17.53</v>
      </c>
      <c r="C22">
        <v>11</v>
      </c>
      <c r="D22" s="118">
        <f t="shared" si="0"/>
        <v>192.83</v>
      </c>
    </row>
    <row r="23" spans="1:4" x14ac:dyDescent="0.25">
      <c r="A23" s="109" t="s">
        <v>129</v>
      </c>
      <c r="B23" s="117">
        <v>24278.44</v>
      </c>
      <c r="C23">
        <v>2</v>
      </c>
      <c r="D23" s="118">
        <f t="shared" si="0"/>
        <v>48556.88</v>
      </c>
    </row>
    <row r="24" spans="1:4" x14ac:dyDescent="0.25">
      <c r="A24" s="107" t="s">
        <v>111</v>
      </c>
      <c r="B24" s="127" t="s">
        <v>107</v>
      </c>
      <c r="C24" s="97" t="s">
        <v>107</v>
      </c>
      <c r="D24" s="122">
        <f>SUM(D15:D23)</f>
        <v>130410.25000000003</v>
      </c>
    </row>
    <row r="25" spans="1:4" x14ac:dyDescent="0.25">
      <c r="A25" s="110" t="s">
        <v>109</v>
      </c>
      <c r="B25" s="121">
        <v>100</v>
      </c>
      <c r="C25" s="96">
        <v>100</v>
      </c>
      <c r="D25" s="122">
        <f>B25*C25</f>
        <v>10000</v>
      </c>
    </row>
    <row r="26" spans="1:4" x14ac:dyDescent="0.25">
      <c r="A26" s="110" t="s">
        <v>110</v>
      </c>
      <c r="B26" s="127" t="s">
        <v>107</v>
      </c>
      <c r="C26" s="97" t="s">
        <v>107</v>
      </c>
      <c r="D26" s="122">
        <f>D24+D25</f>
        <v>140410.25000000003</v>
      </c>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6</vt:i4>
      </vt:variant>
      <vt:variant>
        <vt:lpstr>Benannte Bereiche</vt:lpstr>
      </vt:variant>
      <vt:variant>
        <vt:i4>8</vt:i4>
      </vt:variant>
    </vt:vector>
  </HeadingPairs>
  <TitlesOfParts>
    <vt:vector size="14" baseType="lpstr">
      <vt:lpstr>Vorwärtskalkulation</vt:lpstr>
      <vt:lpstr>Rückwärtskalkulation</vt:lpstr>
      <vt:lpstr>Differenzkalkulation</vt:lpstr>
      <vt:lpstr>Anwendungshilfe</vt:lpstr>
      <vt:lpstr>Gesamt</vt:lpstr>
      <vt:lpstr>Präsentation</vt:lpstr>
      <vt:lpstr>Drittens</vt:lpstr>
      <vt:lpstr>Differenzkalkulation!Druckbereich</vt:lpstr>
      <vt:lpstr>Rückwärtskalkulation!Druckbereich</vt:lpstr>
      <vt:lpstr>Vorwärtskalkulation!Druckbereich</vt:lpstr>
      <vt:lpstr>Anwendungshilfe!Drucktitel</vt:lpstr>
      <vt:lpstr>Erstens</vt:lpstr>
      <vt:lpstr>Viertens</vt:lpstr>
      <vt:lpstr>Zweitens</vt:lpstr>
    </vt:vector>
  </TitlesOfParts>
  <Company>Joachim Becker WebSolutions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Handelswarenkalkulation Vorwärtskalkulation Rückwärtskalkulation</dc:title>
  <dc:subject>Handelswarenkalkulation als Vorwärtskalkulation und Rückwärtskalkulation</dc:subject>
  <dc:creator>Joachim Becker WebSolutions</dc:creator>
  <cp:keywords>Handelswarenkalkulation Vorwärtskalkulation Rückwärtskalkulation Handelsbetriebe</cp:keywords>
  <dc:description>Copyright by Joachim Becker WebSolutions
https://www.controllerspielwiese.de</dc:description>
  <cp:lastModifiedBy>Linus Paliga</cp:lastModifiedBy>
  <cp:lastPrinted>2022-03-12T16:03:10Z</cp:lastPrinted>
  <dcterms:created xsi:type="dcterms:W3CDTF">2020-10-14T10:09:03Z</dcterms:created>
  <dcterms:modified xsi:type="dcterms:W3CDTF">2023-12-07T08:12:26Z</dcterms:modified>
  <cp:category>Finanzen Controlling Kalkulation</cp:category>
</cp:coreProperties>
</file>