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e34764e6b10fa3a5/Desktop/Rechnernetze-I_ITECH/Challenge IV/"/>
    </mc:Choice>
  </mc:AlternateContent>
  <xr:revisionPtr revIDLastSave="23" documentId="8_{3444824E-FCE5-42C8-A740-6949C63957CA}" xr6:coauthVersionLast="47" xr6:coauthVersionMax="47" xr10:uidLastSave="{D4120705-7077-4F94-A925-C205D5AFAB54}"/>
  <bookViews>
    <workbookView xWindow="-108" yWindow="-108" windowWidth="23256" windowHeight="12456" tabRatio="672" activeTab="4"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6" l="1"/>
  <c r="E26" i="6"/>
  <c r="F25" i="6"/>
  <c r="E25" i="6"/>
  <c r="F7" i="6"/>
  <c r="E7" i="6"/>
  <c r="E18" i="6"/>
  <c r="E19" i="6"/>
  <c r="E20" i="6"/>
  <c r="E21" i="6"/>
  <c r="E22" i="6"/>
  <c r="E23" i="6"/>
  <c r="E17" i="6"/>
  <c r="E15" i="6"/>
  <c r="E14" i="6"/>
  <c r="E3" i="6"/>
  <c r="E4" i="6"/>
  <c r="E5" i="6"/>
  <c r="E6" i="6"/>
  <c r="E8" i="6"/>
  <c r="E9" i="6"/>
  <c r="E10" i="6"/>
  <c r="E11" i="6"/>
  <c r="E12" i="6"/>
  <c r="E2" i="6"/>
  <c r="F23" i="6"/>
  <c r="F15" i="6"/>
  <c r="F17" i="6"/>
  <c r="F14" i="6"/>
  <c r="F9" i="6"/>
  <c r="F4" i="6"/>
  <c r="F11" i="6"/>
  <c r="F12" i="6"/>
  <c r="F18" i="6"/>
  <c r="F19" i="6"/>
  <c r="F20" i="6"/>
  <c r="F21" i="6"/>
  <c r="F22" i="6"/>
  <c r="F3" i="6"/>
  <c r="F5" i="6"/>
  <c r="F6" i="6"/>
  <c r="F8" i="6"/>
  <c r="F10" i="6"/>
  <c r="F2" i="6"/>
  <c r="B68" i="5"/>
  <c r="B35" i="5"/>
  <c r="B22" i="5"/>
  <c r="B13" i="5"/>
  <c r="F13" i="6" l="1"/>
  <c r="F16" i="6" s="1"/>
  <c r="F24" i="6" s="1"/>
  <c r="E13" i="6"/>
  <c r="E16" i="6" s="1"/>
  <c r="E24"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9" i="1" l="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<sst xmlns="http://schemas.openxmlformats.org/spreadsheetml/2006/main" count="289" uniqueCount="131">
  <si>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</si>
  <si>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</si>
  <si>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</si>
  <si>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</si>
  <si>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</si>
  <si>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</si>
  <si>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</si>
  <si>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</si>
  <si>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</si>
  <si>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</si>
  <si>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</si>
  <si>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</si>
  <si>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</si>
  <si>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</si>
  <si>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</si>
  <si>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</si>
  <si>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</si>
  <si>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</si>
  <si>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</si>
  <si>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</si>
  <si>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</si>
  <si>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</si>
  <si>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</si>
  <si>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</si>
  <si>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</si>
  <si>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</si>
  <si>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</si>
  <si>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</si>
  <si>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</si>
  <si>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</si>
  <si>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</si>
  <si>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</si>
  <si>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</si>
  <si>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</si>
  <si>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</si>
  <si>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</si>
  <si>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</si>
  <si>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</si>
  <si>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</si>
  <si>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</si>
  <si>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</si>
  <si>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</si>
  <si>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</si>
  <si>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</si>
  <si>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</si>
  <si>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</si>
  <si>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</si>
  <si>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</si>
  <si>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</si>
  <si>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</si>
  <si>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</si>
  <si>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</si>
  <si>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</si>
  <si>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</si>
  <si>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</si>
  <si>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</si>
  <si>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</si>
  <si>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</si>
  <si>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</si>
  <si>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</si>
  <si>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</si>
  <si>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</si>
  <si>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</si>
  <si>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</si>
  <si>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</si>
  <si>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</si>
  <si>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</si>
  <si>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</si>
  <si>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</si>
  <si>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</si>
  <si>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</si>
  <si>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</si>
  <si>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</si>
  <si>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</si>
  <si>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</si>
  <si>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</si>
  <si>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</si>
  <si>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</si>
  <si>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</si>
  <si>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</si>
  <si>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</si>
  <si>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</si>
  <si>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</si>
  <si>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</si>
  <si>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</si>
  <si>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</si>
  <si>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</si>
  <si>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</si>
  <si>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</si>
  <si>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</si>
  <si>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</si>
  <si>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</si>
  <si>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</si>
  <si>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</si>
  <si>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</si>
  <si>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</si>
  <si>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</si>
  <si>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</si>
  <si>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</si>
  <si>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</si>
  <si>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</si>
  <si>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</si>
  <si>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</si>
  <si>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</si>
  <si>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</si>
  <si>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PC</t>
  </si>
  <si>
    <t>Laptop</t>
  </si>
  <si>
    <t>Server</t>
  </si>
  <si>
    <t>Switch</t>
  </si>
  <si>
    <t>Router</t>
  </si>
  <si>
    <t>Smoke Detector</t>
  </si>
  <si>
    <t>Air Cooler</t>
  </si>
  <si>
    <t>Heating Element</t>
  </si>
  <si>
    <t>Lawn Sprinkler</t>
  </si>
  <si>
    <t>Humidity Monitor/Sensor</t>
  </si>
  <si>
    <t>Solar Panel</t>
  </si>
  <si>
    <t>Smartphone</t>
  </si>
  <si>
    <t>Light</t>
  </si>
  <si>
    <t>Cloud</t>
  </si>
  <si>
    <t>Kabel Copper Straight-Through</t>
  </si>
  <si>
    <t>Kabel Copper Crossover</t>
  </si>
  <si>
    <t>Kabel Serial DCE</t>
  </si>
  <si>
    <t>MCU-PT</t>
  </si>
  <si>
    <t>Gesamt Netzwerk</t>
  </si>
  <si>
    <t>Gesamt mit zusätzlicher Ausstattung</t>
  </si>
  <si>
    <t>/</t>
  </si>
  <si>
    <t>Access Point</t>
  </si>
  <si>
    <t>Gesamt Selbstkosten</t>
  </si>
  <si>
    <t>Stundenverrechnungssatz</t>
  </si>
  <si>
    <t>Gesamt Angebot</t>
  </si>
  <si>
    <t>Gesamt mit IoT (Gesamt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</si>
</sst>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quot;€&quot;"/>
    <numFmt numFmtId="165" formatCode="0\ %"/>
    <numFmt numFmtId="166" formatCode="#,##0.00\ &quot;€&quot;\ \ "/>
    <numFmt numFmtId="167" formatCode="0.0\ %"/>
    <numFmt numFmtId="168" formatCode="0.00\ %\ "/>
    <numFmt numFmtId="169" formatCode="0.0000\ \ "/>
  </numFmts>
  <fonts count="43"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27">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6" xfId="0" applyBorder="1"/>
    <xf numFmtId="0" fontId="0" fillId="0" borderId="5"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4" xfId="0" applyBorder="1"/>
    <xf numFmtId="0" fontId="0" fillId="0" borderId="8" xfId="0" applyBorder="1"/>
    <xf numFmtId="0" fontId="0" fillId="0" borderId="2" xfId="0" applyBorder="1" applyAlignment="1">
      <alignment horizontal="center"/>
    </xf>
    <xf numFmtId="0" fontId="0" fillId="0" borderId="17" xfId="0" applyBorder="1"/>
    <xf numFmtId="0" fontId="0" fillId="0" borderId="2" xfId="0" applyBorder="1"/>
    <xf numFmtId="0" fontId="0" fillId="0" borderId="6" xfId="0" applyBorder="1" applyAlignment="1">
      <alignment horizontal="center"/>
    </xf>
    <xf numFmtId="0" fontId="0" fillId="0" borderId="5" xfId="0"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42</xdr:row>
      <xdr:rowOff>0</xdr:rowOff>
    </xdr:from>
    <xdr:to>
      <xdr:col>7</xdr:col>
      <xdr:colOff>228600</xdr:colOff>
      <xdr:row>43</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opLeftCell="A6"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25" t="s">
        <v>96</v>
      </c>
      <c r="J2" s="126"/>
    </row>
    <row r="3" spans="2:10" ht="7.5" customHeight="1" x14ac:dyDescent="0.25">
      <c r="B3" s="3"/>
      <c r="C3" s="2"/>
      <c r="D3" s="2"/>
      <c r="E3" s="2"/>
      <c r="F3" s="2"/>
      <c r="G3" s="2"/>
    </row>
    <row r="4" spans="2:10" x14ac:dyDescent="0.25">
      <c r="B4" s="124">
        <v>72727</v>
      </c>
      <c r="C4" s="124"/>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4.76</v>
      </c>
      <c r="F7" s="21">
        <f>E7</f>
        <v>4.76</v>
      </c>
      <c r="G7" s="11"/>
    </row>
    <row r="8" spans="2:10" ht="15.9" customHeight="1" x14ac:dyDescent="0.25">
      <c r="B8" s="15">
        <f>B7+1</f>
        <v>2</v>
      </c>
      <c r="C8" s="16" t="s">
        <v>7</v>
      </c>
      <c r="D8" s="17" t="s">
        <v>19</v>
      </c>
      <c r="E8" s="24">
        <v>0.19</v>
      </c>
      <c r="F8" s="13">
        <f>F7*E8/(1+E8)</f>
        <v>0.76</v>
      </c>
      <c r="G8" s="11"/>
    </row>
    <row r="9" spans="2:10" ht="15.9" customHeight="1" x14ac:dyDescent="0.25">
      <c r="B9" s="6">
        <f t="shared" ref="B9:B28" si="0">B8+1</f>
        <v>3</v>
      </c>
      <c r="C9" s="18" t="s">
        <v>6</v>
      </c>
      <c r="D9" s="19" t="s">
        <v>33</v>
      </c>
      <c r="E9" s="20"/>
      <c r="F9" s="21">
        <f>F7-F8</f>
        <v>4</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4</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4</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4</v>
      </c>
      <c r="G17" s="11"/>
    </row>
    <row r="18" spans="2:9" ht="15.9" customHeight="1" x14ac:dyDescent="0.25">
      <c r="B18" s="15">
        <f t="shared" si="0"/>
        <v>12</v>
      </c>
      <c r="C18" s="16" t="s">
        <v>6</v>
      </c>
      <c r="D18" s="17" t="s">
        <v>20</v>
      </c>
      <c r="E18" s="24">
        <v>0.1</v>
      </c>
      <c r="F18" s="13">
        <f>F17*E18</f>
        <v>0.4</v>
      </c>
      <c r="G18" s="11"/>
    </row>
    <row r="19" spans="2:9" ht="15.9" customHeight="1" x14ac:dyDescent="0.25">
      <c r="B19" s="6">
        <f t="shared" si="0"/>
        <v>13</v>
      </c>
      <c r="C19" s="18" t="s">
        <v>8</v>
      </c>
      <c r="D19" s="19" t="s">
        <v>32</v>
      </c>
      <c r="E19" s="20"/>
      <c r="F19" s="21">
        <f>F17+F18</f>
        <v>4.4000000000000004</v>
      </c>
      <c r="G19" s="11"/>
    </row>
    <row r="20" spans="2:9" ht="15.9" customHeight="1" x14ac:dyDescent="0.25">
      <c r="B20" s="15">
        <f t="shared" si="0"/>
        <v>14</v>
      </c>
      <c r="C20" s="16" t="s">
        <v>6</v>
      </c>
      <c r="D20" s="17" t="s">
        <v>13</v>
      </c>
      <c r="E20" s="24">
        <v>0.3</v>
      </c>
      <c r="F20" s="13">
        <f>F19*E20</f>
        <v>1.32</v>
      </c>
      <c r="G20" s="11"/>
    </row>
    <row r="21" spans="2:9" ht="15.9" customHeight="1" x14ac:dyDescent="0.25">
      <c r="B21" s="6">
        <f t="shared" si="0"/>
        <v>15</v>
      </c>
      <c r="C21" s="18" t="s">
        <v>8</v>
      </c>
      <c r="D21" s="19" t="s">
        <v>14</v>
      </c>
      <c r="E21" s="20"/>
      <c r="F21" s="21">
        <f>F19+F20</f>
        <v>5.7200000000000006</v>
      </c>
      <c r="G21" s="11"/>
    </row>
    <row r="22" spans="2:9" ht="15.9" customHeight="1" x14ac:dyDescent="0.25">
      <c r="B22" s="15">
        <f t="shared" si="0"/>
        <v>16</v>
      </c>
      <c r="C22" s="16" t="s">
        <v>6</v>
      </c>
      <c r="D22" s="17" t="s">
        <v>15</v>
      </c>
      <c r="E22" s="24">
        <v>0.05</v>
      </c>
      <c r="F22" s="14">
        <f>F21/(1-E22-E23)*E22</f>
        <v>0.30752688172043019</v>
      </c>
      <c r="G22" s="11"/>
    </row>
    <row r="23" spans="2:9" ht="15.9" customHeight="1" x14ac:dyDescent="0.25">
      <c r="B23" s="15">
        <f t="shared" si="0"/>
        <v>17</v>
      </c>
      <c r="C23" s="16" t="s">
        <v>6</v>
      </c>
      <c r="D23" s="17" t="s">
        <v>16</v>
      </c>
      <c r="E23" s="24">
        <v>0.02</v>
      </c>
      <c r="F23" s="14">
        <f>F21/(1-E23-E22)*E23</f>
        <v>0.12301075268817206</v>
      </c>
      <c r="G23" s="11"/>
    </row>
    <row r="24" spans="2:9" ht="15.9" customHeight="1" x14ac:dyDescent="0.25">
      <c r="B24" s="6">
        <f t="shared" si="0"/>
        <v>18</v>
      </c>
      <c r="C24" s="18" t="s">
        <v>8</v>
      </c>
      <c r="D24" s="19" t="s">
        <v>17</v>
      </c>
      <c r="E24" s="20"/>
      <c r="F24" s="22">
        <f>F21+F22+F23</f>
        <v>6.1505376344086029</v>
      </c>
      <c r="G24" s="11"/>
    </row>
    <row r="25" spans="2:9" ht="15.9" customHeight="1" x14ac:dyDescent="0.25">
      <c r="B25" s="15">
        <f t="shared" si="0"/>
        <v>19</v>
      </c>
      <c r="C25" s="16" t="s">
        <v>6</v>
      </c>
      <c r="D25" s="17" t="s">
        <v>18</v>
      </c>
      <c r="E25" s="24">
        <v>0.05</v>
      </c>
      <c r="F25" s="14">
        <f>F24/(1-E25)*E25</f>
        <v>0.32371250707413701</v>
      </c>
      <c r="G25" s="11"/>
    </row>
    <row r="26" spans="2:9" ht="15.9" customHeight="1" x14ac:dyDescent="0.25">
      <c r="B26" s="6">
        <f t="shared" si="0"/>
        <v>20</v>
      </c>
      <c r="C26" s="18" t="s">
        <v>8</v>
      </c>
      <c r="D26" s="19" t="s">
        <v>23</v>
      </c>
      <c r="E26" s="20"/>
      <c r="F26" s="21">
        <f>F24+F25</f>
        <v>6.4742501414827398</v>
      </c>
      <c r="G26" s="11"/>
      <c r="I26" s="1" t="s">
        <v>69</v>
      </c>
    </row>
    <row r="27" spans="2:9" ht="15.9" customHeight="1" x14ac:dyDescent="0.25">
      <c r="B27" s="15">
        <f t="shared" si="0"/>
        <v>21</v>
      </c>
      <c r="C27" s="16" t="s">
        <v>6</v>
      </c>
      <c r="D27" s="17" t="s">
        <v>19</v>
      </c>
      <c r="E27" s="25">
        <v>0.19</v>
      </c>
      <c r="F27" s="13">
        <f>F26*E27</f>
        <v>1.2301075268817205</v>
      </c>
      <c r="G27" s="11"/>
      <c r="I27" s="46" t="s">
        <v>70</v>
      </c>
    </row>
    <row r="28" spans="2:9" ht="15.9" customHeight="1" x14ac:dyDescent="0.25">
      <c r="B28" s="6">
        <f t="shared" si="0"/>
        <v>22</v>
      </c>
      <c r="C28" s="18" t="s">
        <v>8</v>
      </c>
      <c r="D28" s="19" t="s">
        <v>24</v>
      </c>
      <c r="E28" s="20"/>
      <c r="F28" s="21">
        <f>F26+F27</f>
        <v>7.7043576683644606</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1.618562535370685</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1.9260894170911151</v>
      </c>
      <c r="G34" s="30"/>
    </row>
    <row r="35" spans="2:7" x14ac:dyDescent="0.25">
      <c r="B35" s="43"/>
      <c r="C35" s="32"/>
      <c r="D35" s="32"/>
      <c r="E35" s="32"/>
      <c r="F35" s="32"/>
      <c r="G35" s="33"/>
    </row>
    <row r="36" spans="2:7" ht="13.8" x14ac:dyDescent="0.25">
      <c r="B36" s="42">
        <f>B34+1</f>
        <v>25</v>
      </c>
      <c r="C36" s="32"/>
      <c r="D36" s="27" t="s">
        <v>25</v>
      </c>
      <c r="E36" s="28" t="s">
        <v>81</v>
      </c>
      <c r="F36" s="34">
        <f>F26-F17</f>
        <v>2.4742501414827398</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0.38216783216783223</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0.61856253537068495</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25" t="s">
        <v>96</v>
      </c>
      <c r="J2" s="126"/>
    </row>
    <row r="3" spans="2:10" ht="7.5" customHeight="1" x14ac:dyDescent="0.25">
      <c r="B3" s="3"/>
      <c r="C3" s="2"/>
      <c r="D3" s="51"/>
      <c r="E3" s="51"/>
      <c r="F3" s="51"/>
      <c r="G3" s="2"/>
    </row>
    <row r="4" spans="2:10" x14ac:dyDescent="0.25">
      <c r="B4" s="124">
        <v>72727</v>
      </c>
      <c r="C4" s="124"/>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1551.9420419022279</v>
      </c>
      <c r="F7" s="50">
        <f>E7</f>
        <v>1551.9420419022279</v>
      </c>
      <c r="G7" s="11"/>
    </row>
    <row r="8" spans="2:10" ht="15.9" customHeight="1" x14ac:dyDescent="0.25">
      <c r="B8" s="15">
        <f>B7+1</f>
        <v>2</v>
      </c>
      <c r="C8" s="16" t="s">
        <v>7</v>
      </c>
      <c r="D8" s="17" t="s">
        <v>19</v>
      </c>
      <c r="E8" s="24">
        <v>0.19</v>
      </c>
      <c r="F8" s="13">
        <f>F7*E8/(1+E8)</f>
        <v>247.78906551380109</v>
      </c>
      <c r="G8" s="11"/>
    </row>
    <row r="9" spans="2:10" ht="15.9" customHeight="1" x14ac:dyDescent="0.25">
      <c r="B9" s="6">
        <f t="shared" ref="B9:B28" si="0">B8+1</f>
        <v>3</v>
      </c>
      <c r="C9" s="18" t="s">
        <v>8</v>
      </c>
      <c r="D9" s="19" t="s">
        <v>23</v>
      </c>
      <c r="E9" s="20"/>
      <c r="F9" s="21">
        <f>F7-F8</f>
        <v>1304.1529763884269</v>
      </c>
      <c r="G9" s="11"/>
    </row>
    <row r="10" spans="2:10" ht="15.9" customHeight="1" x14ac:dyDescent="0.25">
      <c r="B10" s="15">
        <f t="shared" si="0"/>
        <v>4</v>
      </c>
      <c r="C10" s="16" t="s">
        <v>7</v>
      </c>
      <c r="D10" s="17" t="s">
        <v>18</v>
      </c>
      <c r="E10" s="24">
        <v>0.03</v>
      </c>
      <c r="F10" s="13">
        <f>F9*E10</f>
        <v>39.124589291652804</v>
      </c>
      <c r="G10" s="11"/>
    </row>
    <row r="11" spans="2:10" ht="15.9" customHeight="1" x14ac:dyDescent="0.25">
      <c r="B11" s="6">
        <f t="shared" si="0"/>
        <v>5</v>
      </c>
      <c r="C11" s="18" t="s">
        <v>8</v>
      </c>
      <c r="D11" s="19" t="s">
        <v>17</v>
      </c>
      <c r="E11" s="20"/>
      <c r="F11" s="21">
        <f>F9-F10</f>
        <v>1265.0283870967739</v>
      </c>
      <c r="G11" s="11"/>
    </row>
    <row r="12" spans="2:10" ht="15.9" customHeight="1" x14ac:dyDescent="0.25">
      <c r="B12" s="15">
        <f t="shared" si="0"/>
        <v>6</v>
      </c>
      <c r="C12" s="16" t="s">
        <v>7</v>
      </c>
      <c r="D12" s="17" t="s">
        <v>16</v>
      </c>
      <c r="E12" s="24">
        <v>0.02</v>
      </c>
      <c r="F12" s="13">
        <f>F11*E12</f>
        <v>25.300567741935481</v>
      </c>
      <c r="G12" s="11"/>
    </row>
    <row r="13" spans="2:10" ht="15.9" customHeight="1" x14ac:dyDescent="0.25">
      <c r="B13" s="15">
        <f t="shared" si="0"/>
        <v>7</v>
      </c>
      <c r="C13" s="16" t="s">
        <v>7</v>
      </c>
      <c r="D13" s="17" t="s">
        <v>15</v>
      </c>
      <c r="E13" s="24">
        <v>0.05</v>
      </c>
      <c r="F13" s="13">
        <f>F11*E13</f>
        <v>63.251419354838703</v>
      </c>
      <c r="G13" s="11"/>
    </row>
    <row r="14" spans="2:10" ht="15.9" customHeight="1" x14ac:dyDescent="0.25">
      <c r="B14" s="6">
        <f t="shared" si="0"/>
        <v>8</v>
      </c>
      <c r="C14" s="18" t="s">
        <v>8</v>
      </c>
      <c r="D14" s="19" t="s">
        <v>14</v>
      </c>
      <c r="E14" s="20"/>
      <c r="F14" s="21">
        <f>F11-F12-F13</f>
        <v>1176.4763999999998</v>
      </c>
      <c r="G14" s="11"/>
    </row>
    <row r="15" spans="2:10" ht="15.9" customHeight="1" x14ac:dyDescent="0.25">
      <c r="B15" s="15">
        <f t="shared" si="0"/>
        <v>9</v>
      </c>
      <c r="C15" s="16" t="s">
        <v>7</v>
      </c>
      <c r="D15" s="17" t="s">
        <v>13</v>
      </c>
      <c r="E15" s="24">
        <v>0.1</v>
      </c>
      <c r="F15" s="13">
        <f>F14*E15/(1+E15)</f>
        <v>106.95239999999997</v>
      </c>
      <c r="G15" s="11"/>
    </row>
    <row r="16" spans="2:10" ht="15.9" customHeight="1" x14ac:dyDescent="0.25">
      <c r="B16" s="6">
        <f t="shared" si="0"/>
        <v>10</v>
      </c>
      <c r="C16" s="18" t="s">
        <v>8</v>
      </c>
      <c r="D16" s="19" t="s">
        <v>32</v>
      </c>
      <c r="E16" s="20"/>
      <c r="F16" s="21">
        <f>F14-F15</f>
        <v>1069.5239999999999</v>
      </c>
      <c r="G16" s="11"/>
    </row>
    <row r="17" spans="2:13" ht="15.9" customHeight="1" x14ac:dyDescent="0.25">
      <c r="B17" s="15">
        <f t="shared" si="0"/>
        <v>11</v>
      </c>
      <c r="C17" s="16" t="s">
        <v>7</v>
      </c>
      <c r="D17" s="17" t="s">
        <v>20</v>
      </c>
      <c r="E17" s="24">
        <v>0.08</v>
      </c>
      <c r="F17" s="13">
        <f>F16*E17/(1+E17)</f>
        <v>79.223999999999975</v>
      </c>
      <c r="G17" s="11"/>
    </row>
    <row r="18" spans="2:13" ht="15.9" customHeight="1" x14ac:dyDescent="0.25">
      <c r="B18" s="6">
        <f t="shared" si="0"/>
        <v>12</v>
      </c>
      <c r="C18" s="18" t="s">
        <v>8</v>
      </c>
      <c r="D18" s="19" t="s">
        <v>12</v>
      </c>
      <c r="E18" s="20"/>
      <c r="F18" s="21">
        <f>F16-F17</f>
        <v>990.3</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965.3</v>
      </c>
      <c r="G20" s="11"/>
    </row>
    <row r="21" spans="2:13" ht="15.9" customHeight="1" x14ac:dyDescent="0.25">
      <c r="B21" s="15">
        <f t="shared" si="0"/>
        <v>15</v>
      </c>
      <c r="C21" s="16" t="s">
        <v>6</v>
      </c>
      <c r="D21" s="17" t="s">
        <v>22</v>
      </c>
      <c r="E21" s="24">
        <v>0.02</v>
      </c>
      <c r="F21" s="14">
        <f>F20*E21/(1-E21)</f>
        <v>19.700000000000003</v>
      </c>
      <c r="G21" s="11"/>
    </row>
    <row r="22" spans="2:13" ht="15.9" customHeight="1" x14ac:dyDescent="0.25">
      <c r="B22" s="6">
        <f t="shared" si="0"/>
        <v>16</v>
      </c>
      <c r="C22" s="18" t="s">
        <v>8</v>
      </c>
      <c r="D22" s="19" t="s">
        <v>9</v>
      </c>
      <c r="E22" s="20"/>
      <c r="F22" s="22">
        <f>F20+F21</f>
        <v>985</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20</v>
      </c>
      <c r="G25" s="11"/>
      <c r="H25"/>
      <c r="I25"/>
      <c r="J25"/>
      <c r="K25"/>
      <c r="L25"/>
      <c r="M25"/>
    </row>
    <row r="26" spans="2:13" ht="15.9" customHeight="1" x14ac:dyDescent="0.25">
      <c r="B26" s="6">
        <f t="shared" si="0"/>
        <v>20</v>
      </c>
      <c r="C26" s="18" t="s">
        <v>8</v>
      </c>
      <c r="D26" s="19" t="s">
        <v>33</v>
      </c>
      <c r="E26" s="20"/>
      <c r="F26" s="21">
        <f>F22-F23+F24+F25</f>
        <v>1000</v>
      </c>
      <c r="G26" s="11"/>
      <c r="H26"/>
      <c r="I26" t="s">
        <v>69</v>
      </c>
      <c r="J26"/>
      <c r="K26"/>
      <c r="L26"/>
      <c r="M26"/>
    </row>
    <row r="27" spans="2:13" ht="15.9" customHeight="1" x14ac:dyDescent="0.25">
      <c r="B27" s="15">
        <f t="shared" si="0"/>
        <v>21</v>
      </c>
      <c r="C27" s="16" t="s">
        <v>6</v>
      </c>
      <c r="D27" s="17" t="s">
        <v>19</v>
      </c>
      <c r="E27" s="25">
        <v>0.19</v>
      </c>
      <c r="F27" s="13">
        <f>F26*E27</f>
        <v>190</v>
      </c>
      <c r="G27" s="11"/>
      <c r="H27"/>
      <c r="I27" s="52" t="s">
        <v>70</v>
      </c>
      <c r="J27"/>
      <c r="K27"/>
      <c r="L27"/>
      <c r="M27"/>
    </row>
    <row r="28" spans="2:13" ht="15.9" customHeight="1" x14ac:dyDescent="0.25">
      <c r="B28" s="6">
        <f t="shared" si="0"/>
        <v>22</v>
      </c>
      <c r="C28" s="18" t="s">
        <v>8</v>
      </c>
      <c r="D28" s="19" t="s">
        <v>73</v>
      </c>
      <c r="E28" s="20"/>
      <c r="F28" s="21">
        <f>F26+F27</f>
        <v>1190</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313.8529763884269</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0.2406565656565656</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0.31692716993681402</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25" t="s">
        <v>96</v>
      </c>
      <c r="J2" s="126"/>
    </row>
    <row r="3" spans="2:10" ht="7.5" customHeight="1" x14ac:dyDescent="0.25">
      <c r="B3" s="3"/>
      <c r="C3" s="2"/>
      <c r="D3" s="2"/>
      <c r="E3" s="2"/>
      <c r="F3" s="2"/>
      <c r="G3" s="2"/>
    </row>
    <row r="4" spans="2:10" x14ac:dyDescent="0.25">
      <c r="B4" s="124">
        <v>72727</v>
      </c>
      <c r="C4" s="124"/>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pane="bottomLeft"/>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4"/>
  <sheetViews>
    <sheetView tabSelected="1" zoomScale="96" zoomScaleNormal="96" workbookViewId="0">
      <selection activeCell="F26" sqref="F26"/>
    </sheetView>
  </sheetViews>
  <sheetFormatPr baseColWidth="10" defaultRowHeight="13.2" x14ac:dyDescent="0.25"/>
  <cols>
    <col min="1" max="1" width="30.33203125" bestFit="1" customWidth="1"/>
    <col min="2" max="3" width="22.21875" bestFit="1" customWidth="1"/>
    <col min="5" max="6" width="29" bestFit="1" customWidth="1"/>
    <col min="7" max="7" width="17.5546875" bestFit="1" customWidth="1"/>
    <col min="8" max="8" width="48" customWidth="1"/>
  </cols>
  <sheetData>
    <row r="1" spans="1:50" s="96" customFormat="1" x14ac:dyDescent="0.25">
      <c r="A1" s="110" t="s">
        <v>102</v>
      </c>
      <c r="B1" s="121" t="s">
        <v>32</v>
      </c>
      <c r="C1" s="96" t="s">
        <v>24</v>
      </c>
      <c r="D1" s="96" t="s">
        <v>103</v>
      </c>
      <c r="E1" s="96" t="s">
        <v>127</v>
      </c>
      <c r="F1" s="120"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105</v>
      </c>
      <c r="B2" s="111">
        <v>794.03</v>
      </c>
      <c r="C2" s="112">
        <v>1390.35</v>
      </c>
      <c r="D2" s="112">
        <v>6</v>
      </c>
      <c r="E2" s="112">
        <f>B2*D2</f>
        <v>4764.18</v>
      </c>
      <c r="F2" s="113">
        <f>C2*D2</f>
        <v>8342.0999999999985</v>
      </c>
    </row>
    <row r="3" spans="1:50" x14ac:dyDescent="0.25">
      <c r="A3" s="108" t="s">
        <v>106</v>
      </c>
      <c r="B3" s="114">
        <v>1170.3399999999999</v>
      </c>
      <c r="C3">
        <v>2049.2600000000002</v>
      </c>
      <c r="D3">
        <v>9</v>
      </c>
      <c r="E3">
        <f t="shared" ref="E3:E12" si="0">B3*D3</f>
        <v>10533.06</v>
      </c>
      <c r="F3" s="115">
        <f t="shared" ref="F3:F10" si="1">C3*D3</f>
        <v>18443.340000000004</v>
      </c>
    </row>
    <row r="4" spans="1:50" x14ac:dyDescent="0.25">
      <c r="A4" s="108" t="s">
        <v>116</v>
      </c>
      <c r="B4" s="114">
        <v>329.63</v>
      </c>
      <c r="C4">
        <v>577.17999999999995</v>
      </c>
      <c r="D4">
        <v>3</v>
      </c>
      <c r="E4">
        <f t="shared" si="0"/>
        <v>988.89</v>
      </c>
      <c r="F4" s="115">
        <f t="shared" ref="F4" si="2">C4*D4</f>
        <v>1731.54</v>
      </c>
    </row>
    <row r="5" spans="1:50" x14ac:dyDescent="0.25">
      <c r="A5" s="108" t="s">
        <v>107</v>
      </c>
      <c r="B5" s="114">
        <v>5808.67</v>
      </c>
      <c r="C5">
        <v>10170.92</v>
      </c>
      <c r="D5">
        <v>3</v>
      </c>
      <c r="E5">
        <f t="shared" si="0"/>
        <v>17426.010000000002</v>
      </c>
      <c r="F5" s="115">
        <f t="shared" si="1"/>
        <v>30512.760000000002</v>
      </c>
    </row>
    <row r="6" spans="1:50" x14ac:dyDescent="0.25">
      <c r="A6" s="108" t="s">
        <v>108</v>
      </c>
      <c r="B6" s="114">
        <v>657.13</v>
      </c>
      <c r="C6">
        <v>1150.6400000000001</v>
      </c>
      <c r="D6">
        <v>10</v>
      </c>
      <c r="E6">
        <f t="shared" si="0"/>
        <v>6571.3</v>
      </c>
      <c r="F6" s="115">
        <f t="shared" si="1"/>
        <v>11506.400000000001</v>
      </c>
    </row>
    <row r="7" spans="1:50" x14ac:dyDescent="0.25">
      <c r="A7" s="108" t="s">
        <v>126</v>
      </c>
      <c r="B7" s="114">
        <v>250.41</v>
      </c>
      <c r="C7">
        <v>438.47</v>
      </c>
      <c r="D7">
        <v>3</v>
      </c>
      <c r="E7">
        <f t="shared" si="0"/>
        <v>751.23</v>
      </c>
      <c r="F7" s="115">
        <f t="shared" si="1"/>
        <v>1315.41</v>
      </c>
    </row>
    <row r="8" spans="1:50" x14ac:dyDescent="0.25">
      <c r="A8" s="108" t="s">
        <v>109</v>
      </c>
      <c r="B8" s="114">
        <v>317.18</v>
      </c>
      <c r="C8">
        <v>555.38</v>
      </c>
      <c r="D8">
        <v>6</v>
      </c>
      <c r="E8">
        <f t="shared" si="0"/>
        <v>1903.08</v>
      </c>
      <c r="F8" s="115">
        <f t="shared" si="1"/>
        <v>3332.2799999999997</v>
      </c>
    </row>
    <row r="9" spans="1:50" x14ac:dyDescent="0.25">
      <c r="A9" s="108" t="s">
        <v>118</v>
      </c>
      <c r="B9" s="114">
        <v>94.92</v>
      </c>
      <c r="C9">
        <v>165.09</v>
      </c>
      <c r="D9">
        <v>1</v>
      </c>
      <c r="E9">
        <f t="shared" si="0"/>
        <v>94.92</v>
      </c>
      <c r="F9" s="115">
        <f t="shared" ref="F9" si="3">C9*D9</f>
        <v>165.09</v>
      </c>
    </row>
    <row r="10" spans="1:50" x14ac:dyDescent="0.25">
      <c r="A10" s="108" t="s">
        <v>119</v>
      </c>
      <c r="B10" s="114">
        <v>10.01</v>
      </c>
      <c r="C10">
        <v>17.53</v>
      </c>
      <c r="D10">
        <v>25</v>
      </c>
      <c r="E10">
        <f t="shared" si="0"/>
        <v>250.25</v>
      </c>
      <c r="F10" s="115">
        <f t="shared" si="1"/>
        <v>438.25</v>
      </c>
    </row>
    <row r="11" spans="1:50" x14ac:dyDescent="0.25">
      <c r="A11" s="108" t="s">
        <v>120</v>
      </c>
      <c r="B11" s="114">
        <v>28.6</v>
      </c>
      <c r="C11">
        <v>50.08</v>
      </c>
      <c r="D11">
        <v>4</v>
      </c>
      <c r="E11">
        <f t="shared" si="0"/>
        <v>114.4</v>
      </c>
      <c r="F11" s="115">
        <f t="shared" ref="F11:F23" si="4">C11*D11</f>
        <v>200.32</v>
      </c>
    </row>
    <row r="12" spans="1:50" x14ac:dyDescent="0.25">
      <c r="A12" s="109" t="s">
        <v>121</v>
      </c>
      <c r="B12" s="116">
        <v>38.36</v>
      </c>
      <c r="C12" s="117">
        <v>67.17</v>
      </c>
      <c r="D12" s="117">
        <v>5</v>
      </c>
      <c r="E12" s="117">
        <f t="shared" si="0"/>
        <v>191.8</v>
      </c>
      <c r="F12" s="118">
        <f t="shared" si="4"/>
        <v>335.85</v>
      </c>
    </row>
    <row r="13" spans="1:50" s="96" customFormat="1" x14ac:dyDescent="0.25">
      <c r="A13" s="110" t="s">
        <v>123</v>
      </c>
      <c r="B13" s="119" t="s">
        <v>125</v>
      </c>
      <c r="C13" s="97" t="s">
        <v>125</v>
      </c>
      <c r="D13" s="97" t="s">
        <v>125</v>
      </c>
      <c r="E13" s="96">
        <f>SUM(E2:E12)</f>
        <v>43589.12000000001</v>
      </c>
      <c r="F13" s="120">
        <f>SUM(F2:F12)</f>
        <v>76323.340000000026</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x14ac:dyDescent="0.25">
      <c r="A14" s="107" t="s">
        <v>110</v>
      </c>
      <c r="B14" s="111">
        <v>22.09</v>
      </c>
      <c r="C14" s="112">
        <v>38.68</v>
      </c>
      <c r="D14" s="112">
        <v>1</v>
      </c>
      <c r="E14" s="112">
        <f>B14*D14</f>
        <v>22.09</v>
      </c>
      <c r="F14" s="113">
        <f t="shared" si="4"/>
        <v>38.68</v>
      </c>
    </row>
    <row r="15" spans="1:50" x14ac:dyDescent="0.25">
      <c r="A15" s="109" t="s">
        <v>117</v>
      </c>
      <c r="B15" s="116">
        <v>26.8</v>
      </c>
      <c r="C15" s="117">
        <v>46.92</v>
      </c>
      <c r="D15" s="117">
        <v>1</v>
      </c>
      <c r="E15" s="117">
        <f>B15*D15</f>
        <v>26.8</v>
      </c>
      <c r="F15" s="118">
        <f t="shared" ref="F15:F17" si="5">C15*D15</f>
        <v>46.92</v>
      </c>
    </row>
    <row r="16" spans="1:50" s="96" customFormat="1" x14ac:dyDescent="0.25">
      <c r="A16" s="110" t="s">
        <v>124</v>
      </c>
      <c r="B16" s="119" t="s">
        <v>125</v>
      </c>
      <c r="C16" s="97" t="s">
        <v>125</v>
      </c>
      <c r="D16" s="97" t="s">
        <v>125</v>
      </c>
      <c r="E16" s="96">
        <f>SUM(E13:E15)</f>
        <v>43638.010000000009</v>
      </c>
      <c r="F16" s="120">
        <f>SUM(F13:F15)</f>
        <v>76408.940000000017</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row>
    <row r="17" spans="1:50" x14ac:dyDescent="0.25">
      <c r="A17" s="107" t="s">
        <v>122</v>
      </c>
      <c r="B17" s="111">
        <v>136.81</v>
      </c>
      <c r="C17" s="112">
        <v>239.55</v>
      </c>
      <c r="D17" s="112">
        <v>2</v>
      </c>
      <c r="E17" s="112">
        <f>B17*D17</f>
        <v>273.62</v>
      </c>
      <c r="F17" s="113">
        <f t="shared" si="5"/>
        <v>479.1</v>
      </c>
    </row>
    <row r="18" spans="1:50" x14ac:dyDescent="0.25">
      <c r="A18" s="108" t="s">
        <v>111</v>
      </c>
      <c r="B18" s="114">
        <v>29.57</v>
      </c>
      <c r="C18">
        <v>51.78</v>
      </c>
      <c r="D18">
        <v>2</v>
      </c>
      <c r="E18">
        <f t="shared" ref="E18:E23" si="6">B18*D18</f>
        <v>59.14</v>
      </c>
      <c r="F18" s="115">
        <f t="shared" si="4"/>
        <v>103.56</v>
      </c>
    </row>
    <row r="19" spans="1:50" x14ac:dyDescent="0.25">
      <c r="A19" s="108" t="s">
        <v>112</v>
      </c>
      <c r="B19" s="114">
        <v>7.2</v>
      </c>
      <c r="C19">
        <v>12.61</v>
      </c>
      <c r="D19">
        <v>2</v>
      </c>
      <c r="E19">
        <f t="shared" si="6"/>
        <v>14.4</v>
      </c>
      <c r="F19" s="115">
        <f t="shared" si="4"/>
        <v>25.22</v>
      </c>
    </row>
    <row r="20" spans="1:50" x14ac:dyDescent="0.25">
      <c r="A20" s="108" t="s">
        <v>113</v>
      </c>
      <c r="B20" s="114">
        <v>16.170000000000002</v>
      </c>
      <c r="C20">
        <v>28.31</v>
      </c>
      <c r="D20">
        <v>2</v>
      </c>
      <c r="E20">
        <f t="shared" si="6"/>
        <v>32.340000000000003</v>
      </c>
      <c r="F20" s="115">
        <f t="shared" si="4"/>
        <v>56.62</v>
      </c>
    </row>
    <row r="21" spans="1:50" x14ac:dyDescent="0.25">
      <c r="A21" s="108" t="s">
        <v>114</v>
      </c>
      <c r="B21" s="114">
        <v>8.5</v>
      </c>
      <c r="C21">
        <v>14.98</v>
      </c>
      <c r="D21">
        <v>4</v>
      </c>
      <c r="E21">
        <f t="shared" si="6"/>
        <v>34</v>
      </c>
      <c r="F21" s="115">
        <f t="shared" si="4"/>
        <v>59.92</v>
      </c>
    </row>
    <row r="22" spans="1:50" x14ac:dyDescent="0.25">
      <c r="A22" s="108" t="s">
        <v>115</v>
      </c>
      <c r="B22" s="114">
        <v>4.4000000000000004</v>
      </c>
      <c r="C22">
        <v>7.7</v>
      </c>
      <c r="D22">
        <v>2</v>
      </c>
      <c r="E22">
        <f t="shared" si="6"/>
        <v>8.8000000000000007</v>
      </c>
      <c r="F22" s="115">
        <f t="shared" si="4"/>
        <v>15.4</v>
      </c>
    </row>
    <row r="23" spans="1:50" x14ac:dyDescent="0.25">
      <c r="A23" s="109" t="s">
        <v>119</v>
      </c>
      <c r="B23" s="116">
        <v>10.01</v>
      </c>
      <c r="C23" s="117">
        <v>17.53</v>
      </c>
      <c r="D23" s="117">
        <v>11</v>
      </c>
      <c r="E23" s="117">
        <f t="shared" si="6"/>
        <v>110.11</v>
      </c>
      <c r="F23" s="118">
        <f t="shared" si="4"/>
        <v>192.83</v>
      </c>
    </row>
    <row r="24" spans="1:50" s="96" customFormat="1" x14ac:dyDescent="0.25">
      <c r="A24" s="107" t="s">
        <v>130</v>
      </c>
      <c r="B24" s="122" t="s">
        <v>125</v>
      </c>
      <c r="C24" s="123" t="s">
        <v>125</v>
      </c>
      <c r="D24" s="123" t="s">
        <v>125</v>
      </c>
      <c r="E24" s="112">
        <f>SUM(E16:E23)</f>
        <v>44170.420000000013</v>
      </c>
      <c r="F24" s="113">
        <f>SUM(F16:F23)</f>
        <v>77341.590000000011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128</v>
      </c>
      <c r="B25" s="96">
        <v>75</v>
      </c>
      <c r="C25" s="96">
        <v>100</v>
      </c>
      <c r="D25" s="96">
        <v>100</v>
      </c>
      <c r="E25" s="96">
        <f>B25*D25</f>
        <v>7500</v>
      </c>
      <c r="F25" s="120">
        <f>C25*D25</f>
        <v>10000</v>
      </c>
      <c r="H25" s="104"/>
    </row>
    <row r="26" spans="1:50" x14ac:dyDescent="0.25">
      <c r="A26" s="110" t="s">
        <v>129</v>
      </c>
      <c r="B26" s="119" t="s">
        <v>125</v>
      </c>
      <c r="C26" s="97" t="s">
        <v>125</v>
      </c>
      <c r="D26" s="97" t="s">
        <v>125</v>
      </c>
      <c r="E26" s="96">
        <f>E24+E25</f>
        <v>51670.420000000013</v>
      </c>
      <c r="F26" s="120">
        <f>F24+F25</f>
        <v>87341.590000000011</v>
      </c>
      <c r="H26" s="105"/>
    </row>
    <row r="27" spans="1:50" ht="15" x14ac:dyDescent="0.25">
      <c r="H27" s="106"/>
    </row>
    <row r="28" spans="1:50" ht="15" x14ac:dyDescent="0.25">
      <c r="H28" s="106"/>
    </row>
    <row r="29" spans="1:50" ht="15" x14ac:dyDescent="0.25">
      <c r="H29" s="106"/>
    </row>
    <row r="30" spans="1:50" x14ac:dyDescent="0.25">
      <c r="H30" s="100"/>
    </row>
    <row r="31" spans="1:50" x14ac:dyDescent="0.25">
      <c r="H31" s="99"/>
    </row>
    <row r="32" spans="1:50" x14ac:dyDescent="0.25">
      <c r="H32" s="100"/>
    </row>
    <row r="33" spans="8:8" x14ac:dyDescent="0.25">
      <c r="H33" s="100"/>
    </row>
    <row r="34" spans="8:8" x14ac:dyDescent="0.25">
      <c r="H34" s="99"/>
    </row>
    <row r="35" spans="8:8" x14ac:dyDescent="0.25">
      <c r="H35" s="100"/>
    </row>
    <row r="36" spans="8:8" x14ac:dyDescent="0.25">
      <c r="H36" s="100"/>
    </row>
    <row r="37" spans="8:8" x14ac:dyDescent="0.25">
      <c r="H37" s="101"/>
    </row>
    <row r="38" spans="8:8" x14ac:dyDescent="0.25">
      <c r="H38" s="98"/>
    </row>
    <row r="39" spans="8:8" x14ac:dyDescent="0.25">
      <c r="H39" s="101"/>
    </row>
    <row r="40" spans="8:8" x14ac:dyDescent="0.25">
      <c r="H40" s="98"/>
    </row>
    <row r="41" spans="8:8" x14ac:dyDescent="0.25">
      <c r="H41" s="101"/>
    </row>
    <row r="42" spans="8:8" x14ac:dyDescent="0.25">
      <c r="H42" s="98"/>
    </row>
    <row r="43" spans="8:8" x14ac:dyDescent="0.25">
      <c r="H43" s="98"/>
    </row>
    <row r="44" spans="8:8" x14ac:dyDescent="0.25">
      <c r="H44" s="102"/>
    </row>
    <row r="45" spans="8:8" x14ac:dyDescent="0.25">
      <c r="H45" s="98"/>
    </row>
    <row r="46" spans="8:8" x14ac:dyDescent="0.25">
      <c r="H46" s="98"/>
    </row>
    <row r="47" spans="8:8" x14ac:dyDescent="0.25">
      <c r="H47" s="102"/>
    </row>
    <row r="48" spans="8:8" x14ac:dyDescent="0.25">
      <c r="H48" s="98"/>
    </row>
    <row r="49" spans="8:8" x14ac:dyDescent="0.25">
      <c r="H49" s="101"/>
    </row>
    <row r="50" spans="8:8" x14ac:dyDescent="0.25">
      <c r="H50" s="98"/>
    </row>
    <row r="51" spans="8:8" x14ac:dyDescent="0.25">
      <c r="H51" s="101"/>
    </row>
    <row r="52" spans="8:8" ht="15.6" x14ac:dyDescent="0.25">
      <c r="H52" s="103"/>
    </row>
    <row r="53" spans="8:8" x14ac:dyDescent="0.25">
      <c r="H53" s="101"/>
    </row>
    <row r="54" spans="8:8" x14ac:dyDescent="0.25">
      <c r="H54" s="98"/>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8</vt:i4>
      </vt:variant>
    </vt:vector>
  </HeadingPairs>
  <TitlesOfParts>
    <vt:vector size="13" baseType="lpstr">
      <vt:lpstr>Vorwärtskalkulation</vt:lpstr>
      <vt:lpstr>Rückwärtskalkulation</vt:lpstr>
      <vt:lpstr>Differenzkalkulation</vt:lpstr>
      <vt:lpstr>Anwendungshilfe</vt:lpstr>
      <vt:lpstr>Gesamt</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2023-12-06T08:29:53Z</dcterms:modified>
  <cp:category>Finanzen Controlling Kalkulation</cp:category>
</cp:coreProperties>
</file>