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e34764e6b10fa3a5/Desktop/Rechnernetze-I_ITECH/Challenge IV/"/>
    </mc:Choice>
  </mc:AlternateContent>
  <xr:revisionPtr revIDLastSave="138" documentId="8_{3444824E-FCE5-42C8-A740-6949C63957CA}" xr6:coauthVersionLast="47" xr6:coauthVersionMax="47" xr10:uidLastSave="{528F2C69-FAED-4CB5-9184-A52925FDFDFA}"/>
  <bookViews>
    <workbookView xWindow="-108" yWindow="-108" windowWidth="23256" windowHeight="12456" tabRatio="672" activeTab="4" xr2:uid="{00000000-000D-0000-FFFF-FFFF00000000}"/>
  </bookViews>
  <sheets>
    <sheet name="Vorwärtskalkulation" sheetId="1" r:id="rId1"/>
    <sheet name="Rückwärtskalkulation" sheetId="3" r:id="rId2"/>
    <sheet name="Differenzkalkulation" sheetId="4" r:id="rId3"/>
    <sheet name="Anwendungshilfe" sheetId="5" r:id="rId4"/>
    <sheet name="Gesamt" sheetId="6" r:id="rId5"/>
  </sheets>
  <definedNames>
    <definedName name="Drittens">Anwendungshilfe!$B$35</definedName>
    <definedName name="_xlnm.Print_Area" localSheetId="2">Differenzkalkulation!$B$2:$G$28</definedName>
    <definedName name="_xlnm.Print_Area" localSheetId="1">Rückwärtskalkulation!$B$2:$G$28</definedName>
    <definedName name="_xlnm.Print_Area" localSheetId="0">Vorwärtskalkulation!$B$2:$G$28</definedName>
    <definedName name="_xlnm.Print_Titles" localSheetId="3">Anwendungshilfe!$2:$4</definedName>
    <definedName name="Erstens">Anwendungshilfe!$B$13</definedName>
    <definedName name="Viertens">Anwendungshilfe!$B$68</definedName>
    <definedName name="Zweitens">Anwendungshilfe!$B$22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6" l="1"/>
  <c r="E29" i="6"/>
  <c r="D29" i="6"/>
  <c r="B31" i="6"/>
  <c r="B34" i="6"/>
  <c r="B32" i="6"/>
  <c r="E23" i="6" l="1"/>
  <c r="F23" i="6"/>
  <c r="F25" i="6"/>
  <c r="E25" i="6"/>
  <c r="F7" i="6"/>
  <c r="E7" i="6"/>
  <c r="E17" i="6"/>
  <c r="E18" i="6"/>
  <c r="E19" i="6"/>
  <c r="E20" i="6"/>
  <c r="E21" i="6"/>
  <c r="E22" i="6"/>
  <c r="E16" i="6"/>
  <c r="E14" i="6"/>
  <c r="E13" i="6"/>
  <c r="E3" i="6"/>
  <c r="E4" i="6"/>
  <c r="E5" i="6"/>
  <c r="E6" i="6"/>
  <c r="E8" i="6"/>
  <c r="E9" i="6"/>
  <c r="E10" i="6"/>
  <c r="E11" i="6"/>
  <c r="E2" i="6"/>
  <c r="F22" i="6"/>
  <c r="F14" i="6"/>
  <c r="F16" i="6"/>
  <c r="F13" i="6"/>
  <c r="F4" i="6"/>
  <c r="F10" i="6"/>
  <c r="F11" i="6"/>
  <c r="F17" i="6"/>
  <c r="F18" i="6"/>
  <c r="F19" i="6"/>
  <c r="F20" i="6"/>
  <c r="F21" i="6"/>
  <c r="F3" i="6"/>
  <c r="F5" i="6"/>
  <c r="F6" i="6"/>
  <c r="F8" i="6"/>
  <c r="F9" i="6"/>
  <c r="F2" i="6"/>
  <c r="B68" i="5"/>
  <c r="B35" i="5"/>
  <c r="B22" i="5"/>
  <c r="B13" i="5"/>
  <c r="F12" i="6" l="1"/>
  <c r="F15" i="6" s="1"/>
  <c r="E12" i="6"/>
  <c r="E15" i="6" s="1"/>
  <c r="F7" i="1"/>
  <c r="F8" i="1" s="1"/>
  <c r="B8" i="1"/>
  <c r="B9" i="1" s="1"/>
  <c r="B10" i="1" s="1"/>
  <c r="B11" i="1" s="1"/>
  <c r="B12" i="1" s="1"/>
  <c r="B13" i="1" s="1"/>
  <c r="B14" i="1" s="1"/>
  <c r="B15" i="1" s="1"/>
  <c r="B16" i="1" s="1"/>
  <c r="B17" i="1" s="1"/>
  <c r="B18" i="1" s="1"/>
  <c r="B19" i="1" s="1"/>
  <c r="B20" i="1" s="1"/>
  <c r="B21" i="1" s="1"/>
  <c r="B22" i="1" s="1"/>
  <c r="B23" i="1" s="1"/>
  <c r="B24" i="1" s="1"/>
  <c r="B25" i="1" s="1"/>
  <c r="B26" i="1" s="1"/>
  <c r="B27" i="1" s="1"/>
  <c r="B28" i="1" s="1"/>
  <c r="F7" i="3"/>
  <c r="F23" i="3"/>
  <c r="F19" i="3"/>
  <c r="B8" i="3"/>
  <c r="B9" i="3" s="1"/>
  <c r="B10" i="3" s="1"/>
  <c r="B11" i="3" s="1"/>
  <c r="B12" i="3" s="1"/>
  <c r="B13" i="3" s="1"/>
  <c r="B14" i="3" s="1"/>
  <c r="B15" i="3" s="1"/>
  <c r="B16" i="3" s="1"/>
  <c r="B17" i="3" s="1"/>
  <c r="B18" i="3" s="1"/>
  <c r="B19" i="3" s="1"/>
  <c r="B20" i="3" s="1"/>
  <c r="B21" i="3" s="1"/>
  <c r="B22" i="3" s="1"/>
  <c r="B23" i="3" s="1"/>
  <c r="B24" i="3" s="1"/>
  <c r="B25" i="3" s="1"/>
  <c r="B26" i="3" s="1"/>
  <c r="B27" i="3" s="1"/>
  <c r="B28" i="3" s="1"/>
  <c r="F24" i="6" l="1"/>
  <c r="F26" i="6" s="1"/>
  <c r="E24" i="6"/>
  <c r="E26" i="6" s="1"/>
  <c r="F9" i="1"/>
  <c r="B32" i="3"/>
  <c r="B34" i="3" s="1"/>
  <c r="B36" i="3" s="1"/>
  <c r="B38" i="3" s="1"/>
  <c r="B40" i="3" s="1"/>
  <c r="B32" i="1" l="1"/>
  <c r="B34" i="1" s="1"/>
  <c r="B36" i="1" s="1"/>
  <c r="B38" i="1" s="1"/>
  <c r="B40" i="1" s="1"/>
  <c r="F12" i="1"/>
  <c r="F16" i="1" l="1"/>
  <c r="F11" i="1" l="1"/>
  <c r="F10" i="1"/>
  <c r="F13" i="1" l="1"/>
  <c r="F14" i="1" s="1"/>
  <c r="F15" i="1" s="1"/>
  <c r="F17" i="1" s="1"/>
  <c r="F18" i="1" s="1"/>
  <c r="F19" i="1" s="1"/>
  <c r="F20" i="1" s="1"/>
  <c r="F21" i="1" s="1"/>
  <c r="F22" i="1" s="1"/>
  <c r="F23" i="1" l="1"/>
  <c r="F24" i="1" l="1"/>
  <c r="F25" i="1" l="1"/>
  <c r="F26" i="1" s="1"/>
  <c r="F36" i="1" l="1"/>
  <c r="F32" i="1"/>
  <c r="F27" i="1"/>
  <c r="F28" i="1" s="1"/>
  <c r="F34" i="1" s="1"/>
  <c r="F40" i="1" l="1"/>
  <c r="F38" i="1"/>
  <c r="F8" i="3"/>
  <c r="F9" i="3" s="1"/>
  <c r="F10" i="3" l="1"/>
  <c r="F11" i="3" s="1"/>
  <c r="F13" i="3" l="1"/>
  <c r="F12" i="3"/>
  <c r="F14" i="3" l="1"/>
  <c r="F15" i="3" s="1"/>
  <c r="F16" i="3" s="1"/>
  <c r="F17" i="3" l="1"/>
  <c r="F18" i="3" s="1"/>
  <c r="F34" i="3" l="1"/>
  <c r="F36" i="3"/>
  <c r="F20" i="3"/>
  <c r="F21" i="3" s="1"/>
  <c r="F22" i="3" s="1"/>
  <c r="F25" i="3" s="1"/>
  <c r="F32" i="3"/>
  <c r="F24" i="3" l="1"/>
  <c r="F26" i="3" s="1"/>
  <c r="F40" i="3"/>
  <c r="F38" i="3"/>
  <c r="F27" i="3" l="1"/>
  <c r="F2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0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8" authorId="0" shapeId="0" xr:uid="{00000000-0006-0000-0000-000002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000-000003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000-000004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000-000005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0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22" authorId="0" shapeId="0" xr:uid="{00000000-0006-0000-0000-000007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3" authorId="0" shapeId="0" xr:uid="{00000000-0006-0000-0000-000008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5" authorId="0" shapeId="0" xr:uid="{00000000-0006-0000-0000-000009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000-00000A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000-00000B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1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7" authorId="0" shapeId="0" xr:uid="{00000000-0006-0000-0100-000002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8" authorId="0" shapeId="0" xr:uid="{00000000-0006-0000-0100-000003000000}">
      <text>
        <r>
          <rPr>
            <b/>
            <sz val="9"/>
            <color indexed="81"/>
            <rFont val="Segoe UI"/>
            <family val="2"/>
          </rPr>
          <t>ControllerSpielwiese:</t>
        </r>
        <r>
          <rPr>
            <sz val="9"/>
            <color indexed="81"/>
            <rFont val="Segoe UI"/>
            <family val="2"/>
          </rPr>
          <t xml:space="preserve">
Benutzerdefiniertes Format: 0,0 % (0,0 und % getrennt mit Leerstelle)</t>
        </r>
      </text>
    </comment>
    <comment ref="F8" authorId="0" shapeId="0" xr:uid="{00000000-0006-0000-0100-000004000000}">
      <text>
        <r>
          <rPr>
            <b/>
            <sz val="9"/>
            <color indexed="81"/>
            <rFont val="Segoe UI"/>
            <family val="2"/>
          </rPr>
          <t>ControllerSpielwiese:</t>
        </r>
        <r>
          <rPr>
            <sz val="9"/>
            <color indexed="81"/>
            <rFont val="Segoe UI"/>
            <family val="2"/>
          </rPr>
          <t xml:space="preserve">
Prozentwert im Hundert berechnen</t>
        </r>
      </text>
    </comment>
    <comment ref="F15" authorId="0" shapeId="0" xr:uid="{00000000-0006-0000-0100-000005000000}">
      <text>
        <r>
          <rPr>
            <b/>
            <sz val="9"/>
            <color indexed="81"/>
            <rFont val="Segoe UI"/>
            <family val="2"/>
          </rPr>
          <t>ControllerSpielwiese:</t>
        </r>
        <r>
          <rPr>
            <sz val="9"/>
            <color indexed="81"/>
            <rFont val="Segoe UI"/>
            <family val="2"/>
          </rPr>
          <t xml:space="preserve">
Prozentwert im Hundert berechnen</t>
        </r>
      </text>
    </comment>
    <comment ref="D17" authorId="0" shapeId="0" xr:uid="{00000000-0006-0000-01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17" authorId="0" shapeId="0" xr:uid="{00000000-0006-0000-0100-000007000000}">
      <text>
        <r>
          <rPr>
            <b/>
            <sz val="9"/>
            <color indexed="81"/>
            <rFont val="Segoe UI"/>
            <family val="2"/>
          </rPr>
          <t>ControllerSpielwiese:</t>
        </r>
        <r>
          <rPr>
            <sz val="9"/>
            <color indexed="81"/>
            <rFont val="Segoe UI"/>
            <family val="2"/>
          </rPr>
          <t xml:space="preserve">
Prozentwert im Hundert berechnen</t>
        </r>
      </text>
    </comment>
    <comment ref="F21" authorId="0" shapeId="0" xr:uid="{00000000-0006-0000-0100-000008000000}">
      <text>
        <r>
          <rPr>
            <b/>
            <sz val="9"/>
            <color indexed="81"/>
            <rFont val="Segoe UI"/>
            <family val="2"/>
          </rPr>
          <t>ControllerSpielwiese:</t>
        </r>
        <r>
          <rPr>
            <sz val="9"/>
            <color indexed="81"/>
            <rFont val="Segoe UI"/>
            <family val="2"/>
          </rPr>
          <t xml:space="preserve">
Prozentwert im Hundert berechnen</t>
        </r>
      </text>
    </comment>
    <comment ref="F24" authorId="0" shapeId="0" xr:uid="{00000000-0006-0000-0100-000009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F25" authorId="0" shapeId="0" xr:uid="{00000000-0006-0000-0100-00000A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D26" authorId="0" shapeId="0" xr:uid="{00000000-0006-0000-0100-00000B000000}">
      <text>
        <r>
          <rPr>
            <b/>
            <sz val="9"/>
            <color indexed="81"/>
            <rFont val="Segoe UI"/>
            <family val="2"/>
          </rPr>
          <t>ControllerSpielwiese:</t>
        </r>
        <r>
          <rPr>
            <sz val="9"/>
            <color indexed="81"/>
            <rFont val="Segoe UI"/>
            <family val="2"/>
          </rPr>
          <t xml:space="preserve">
Netto-Angebotspreis des Lieferanten</t>
        </r>
      </text>
    </comment>
    <comment ref="D36" authorId="0" shapeId="0" xr:uid="{00000000-0006-0000-0100-00000C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100-00000D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2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D7" authorId="0" shapeId="0" xr:uid="{00000000-0006-0000-0200-000002000000}">
      <text>
        <r>
          <rPr>
            <b/>
            <sz val="9"/>
            <color indexed="81"/>
            <rFont val="Segoe UI"/>
            <family val="2"/>
          </rPr>
          <t>ControllerSpielwiese:</t>
        </r>
        <r>
          <rPr>
            <sz val="9"/>
            <color indexed="81"/>
            <rFont val="Segoe UI"/>
            <family val="2"/>
          </rPr>
          <t xml:space="preserve">
Brutto-Angebotspreis des Lieferanten</t>
        </r>
      </text>
    </comment>
    <comment ref="F8" authorId="0" shapeId="0" xr:uid="{00000000-0006-0000-0200-000003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200-000004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200-000005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200-000006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200-000007000000}">
      <text>
        <r>
          <rPr>
            <b/>
            <sz val="9"/>
            <color indexed="81"/>
            <rFont val="Segoe UI"/>
            <family val="2"/>
          </rPr>
          <t>ControllerSpielwiese:</t>
        </r>
        <r>
          <rPr>
            <sz val="9"/>
            <color indexed="81"/>
            <rFont val="Segoe UI"/>
            <family val="2"/>
          </rPr>
          <t xml:space="preserve">
Kosten des Handelsbetriebs zu ermitteln aus Kostenrechnung/BWA</t>
        </r>
      </text>
    </comment>
    <comment ref="F27" authorId="0" shapeId="0" xr:uid="{00000000-0006-0000-0200-000008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200-000009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200-00000A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sharedStrings.xml><?xml version="1.0" encoding="utf-8"?>
<sst xmlns="http://schemas.openxmlformats.org/spreadsheetml/2006/main" count="296" uniqueCount="138">
  <si>
    <t>Bemerkung / Kommentar</t>
  </si>
  <si>
    <t>Nr.</t>
  </si>
  <si>
    <t>+/-</t>
  </si>
  <si>
    <t>Bezeichnung</t>
  </si>
  <si>
    <t>Eingaben</t>
  </si>
  <si>
    <t>Werte in EUR</t>
  </si>
  <si>
    <t>+</t>
  </si>
  <si>
    <t>-</t>
  </si>
  <si>
    <t>=</t>
  </si>
  <si>
    <t>Zieleinkaufspreis</t>
  </si>
  <si>
    <t>Bareinkaufspreis</t>
  </si>
  <si>
    <t>Bezugskosten</t>
  </si>
  <si>
    <t>Bezugspreis/Einstandspreis</t>
  </si>
  <si>
    <t>Gewinnaufschlag</t>
  </si>
  <si>
    <t>Barverkaufspreis</t>
  </si>
  <si>
    <t>Vertreterprovision</t>
  </si>
  <si>
    <t>Kundenskonto</t>
  </si>
  <si>
    <t>Zielverkaufspreis</t>
  </si>
  <si>
    <t>Kundenrabatt</t>
  </si>
  <si>
    <t>Umsatzsteuer</t>
  </si>
  <si>
    <t>Handlungs-/Betriebskostenzuschlag</t>
  </si>
  <si>
    <t>Lieferantenrabatt</t>
  </si>
  <si>
    <t>Lieferantenskonto</t>
  </si>
  <si>
    <t>Netto-Listenverkaufspreis</t>
  </si>
  <si>
    <t>Brutto-Listenverkaufspreis</t>
  </si>
  <si>
    <t>Handelsspanne in EUR</t>
  </si>
  <si>
    <t>Handelsaufschlag in %</t>
  </si>
  <si>
    <t>Handelsspanne in % vom Netto-LVP</t>
  </si>
  <si>
    <t>Kennzahlenberechnung:</t>
  </si>
  <si>
    <r>
      <t xml:space="preserve">Handelswarenkalkulation </t>
    </r>
    <r>
      <rPr>
        <b/>
        <sz val="16"/>
        <rFont val="Calibri"/>
        <family val="2"/>
        <scheme val="minor"/>
      </rPr>
      <t>(Vorwärtskalkulation)</t>
    </r>
  </si>
  <si>
    <t>Lieferantenbonus</t>
  </si>
  <si>
    <t>Mindermengenzuschlag</t>
  </si>
  <si>
    <t>Selbstkosten</t>
  </si>
  <si>
    <t>Netto-Listeneinkaufspreis</t>
  </si>
  <si>
    <t>Inhaltsübersicht</t>
  </si>
  <si>
    <t>1.</t>
  </si>
  <si>
    <t>2.</t>
  </si>
  <si>
    <t>3.</t>
  </si>
  <si>
    <t>Kostenlose Version vers. Premiumversion</t>
  </si>
  <si>
    <t>4.</t>
  </si>
  <si>
    <r>
      <t xml:space="preserve">Das Tool besteht aktuell aus </t>
    </r>
    <r>
      <rPr>
        <sz val="12"/>
        <rFont val="Calibri"/>
        <family val="2"/>
        <scheme val="minor"/>
      </rPr>
      <t>den folgenden</t>
    </r>
    <r>
      <rPr>
        <sz val="12"/>
        <color theme="1"/>
        <rFont val="Calibri"/>
        <family val="2"/>
        <scheme val="minor"/>
      </rPr>
      <t xml:space="preserve"> Tabellenblättern und enthält keine Makros</t>
    </r>
  </si>
  <si>
    <t>Die einzelnen Tabellenblätter beinhalten:</t>
  </si>
  <si>
    <t>Wechsel zu Blatt …</t>
  </si>
  <si>
    <t>Eine kommerzielle Nutzung sowie eine Weitergabe an Dritte ob entgeltlich oder unentgeltlich sind nicht gestattet</t>
  </si>
  <si>
    <t>Sollten Sie die Datei weiterentwickeln, würden wir und unsere Community uns über Ihr Update freuen…</t>
  </si>
  <si>
    <t>https://www.controllerspielwiese.de/inhalte/wir/formular-mitglied-werden.php</t>
  </si>
  <si>
    <t>Sie bekommen dann unseren ca. 6-8 mal im Jahr erscheinenden Newsletter zugeschickt - sonst nix :-)</t>
  </si>
  <si>
    <r>
      <t xml:space="preserve">In der </t>
    </r>
    <r>
      <rPr>
        <b/>
        <sz val="12"/>
        <rFont val="Calibri"/>
        <family val="2"/>
      </rPr>
      <t>Premiumversion</t>
    </r>
    <r>
      <rPr>
        <sz val="12"/>
        <rFont val="Calibri"/>
        <family val="2"/>
        <scheme val="minor"/>
      </rPr>
      <t xml:space="preserve"> sind alle Formeln und Funktionen frei zugänglich und veränderbar</t>
    </r>
  </si>
  <si>
    <t>Es besteht kein Schreibschutz und alle Felder, Formeln und Kommentare sind frei änder- und löschbar</t>
  </si>
  <si>
    <t>Wir senden Ihnen die Premiumversion umgehend während unserer Bürozeiten per E-Mail zu</t>
  </si>
  <si>
    <t>Sie erhalten Ihre Rechnung inkl. MwSt. per E-Mail zusammen mit Ihrer Datei</t>
  </si>
  <si>
    <t>Für das Funktionieren des Tools in Ihrer Umgebung sowie evtl. Folgeschäden übernehmen wir keine Haftung</t>
  </si>
  <si>
    <t>Wir gewähren jedoch einen freiwilligen E-Mail-Support während unserer Bürozeiten</t>
  </si>
  <si>
    <t>Das Tool wird aus dem Feedback unserer Mitglieder weiterentwickelt, updates sind kostenfrei erhältlich</t>
  </si>
  <si>
    <t>Anwendungshilfe für die Handelswarenkalkulation</t>
  </si>
  <si>
    <t>Technische Informationen zur Anwendung des Tools</t>
  </si>
  <si>
    <t>Praktische Hinweise zum Erstellen/Ausfüllen der Handelswarenkalkulation</t>
  </si>
  <si>
    <t>Betriebswirtschaftliche Betrachtungen zur Handelswarenkalkulation</t>
  </si>
  <si>
    <t>» Anwendungshilfe (dieses Tabellenblatt)</t>
  </si>
  <si>
    <t>» Vorwärtskalkulation</t>
  </si>
  <si>
    <t>Vorwärtskalkulation</t>
  </si>
  <si>
    <t>Kostenlose Version der Handelswarenkalkulation</t>
  </si>
  <si>
    <t>Premiumversion der Handelswarenkalkulation</t>
  </si>
  <si>
    <t xml:space="preserve">Wenn Ihnen unsere Arbeit gefällt, können Sie kostenfrei Mitglied auf der CS werden: </t>
  </si>
  <si>
    <r>
      <t xml:space="preserve">Kalkulationsfaktor mit </t>
    </r>
    <r>
      <rPr>
        <b/>
        <sz val="11"/>
        <color theme="1"/>
        <rFont val="Arial"/>
        <family val="2"/>
      </rPr>
      <t>Netto</t>
    </r>
    <r>
      <rPr>
        <sz val="11"/>
        <color theme="1"/>
        <rFont val="Arial"/>
        <family val="2"/>
      </rPr>
      <t>-Listenverkaufspreis:</t>
    </r>
  </si>
  <si>
    <r>
      <t xml:space="preserve">Kalkulationsfaktor mit </t>
    </r>
    <r>
      <rPr>
        <b/>
        <sz val="11"/>
        <color theme="1"/>
        <rFont val="Arial"/>
        <family val="2"/>
      </rPr>
      <t>Brutto</t>
    </r>
    <r>
      <rPr>
        <sz val="11"/>
        <color theme="1"/>
        <rFont val="Arial"/>
        <family val="2"/>
      </rPr>
      <t>-Listenverkaufspreis:</t>
    </r>
  </si>
  <si>
    <t>Die vorliegende, kostenlose Version der Handelswarenkalkulation wird zur ausschließlichen privaten</t>
  </si>
  <si>
    <t>oder auch persönlichen Nutzung in Unternehmen bereitgestellt. Die Struktur und die Daten in dieser Datei unterliegen</t>
  </si>
  <si>
    <t>dem Urheberschutz. Sie können für den eigenen Gebrauch abgeändert und erweitert werden.</t>
  </si>
  <si>
    <t>Weitere Informationen zur Handelswarenkalkulation finden Sie auf</t>
  </si>
  <si>
    <t>https://www.ControllerSpielwiese.de</t>
  </si>
  <si>
    <r>
      <t xml:space="preserve">Handelswarenkalkulation </t>
    </r>
    <r>
      <rPr>
        <b/>
        <sz val="16"/>
        <rFont val="Calibri"/>
        <family val="2"/>
        <scheme val="minor"/>
      </rPr>
      <t>(Rückwärtskalkulation)</t>
    </r>
  </si>
  <si>
    <t xml:space="preserve">Bezugskosten </t>
  </si>
  <si>
    <t>Brutto-Listeneinkaufspreis</t>
  </si>
  <si>
    <t>3 / 12</t>
  </si>
  <si>
    <t>1 / 12</t>
  </si>
  <si>
    <t>3 - 12</t>
  </si>
  <si>
    <t>25 / 3</t>
  </si>
  <si>
    <t>25 / 12</t>
  </si>
  <si>
    <t>20 / 11</t>
  </si>
  <si>
    <t>22 / 11</t>
  </si>
  <si>
    <t>20 - 11</t>
  </si>
  <si>
    <t>25 / 20</t>
  </si>
  <si>
    <t>25 / 11</t>
  </si>
  <si>
    <t>» Rückwärtskalkulation</t>
  </si>
  <si>
    <t>Rückwärtskalkulation</t>
  </si>
  <si>
    <r>
      <t xml:space="preserve">Handelswarenkalkulation </t>
    </r>
    <r>
      <rPr>
        <b/>
        <sz val="16"/>
        <rFont val="Calibri"/>
        <family val="2"/>
        <scheme val="minor"/>
      </rPr>
      <t>(Differenzkalkulation)</t>
    </r>
  </si>
  <si>
    <t>Vorwärts-</t>
  </si>
  <si>
    <t>kalkulation</t>
  </si>
  <si>
    <t>Differenz = Gewinn</t>
  </si>
  <si>
    <t>Rückwärts-</t>
  </si>
  <si>
    <t>» Differenzkalkulation (nur Premiumversion)</t>
  </si>
  <si>
    <t>Differenzkalkulation</t>
  </si>
  <si>
    <t>Die Differenzkalkulation steht nur in der Premiumversion zur Verfügung.</t>
  </si>
  <si>
    <t>Die Datei enthält zusätzlich betriebswirtschaftliche Betrachtungen zur Handelswarenkalkulation mit allen Begriffserklärungen</t>
  </si>
  <si>
    <t>Weiterhin enthalten sind die Erläuterung der Kennzahlen sowie auch praktische Hinweise zur Gewinnoptimierung</t>
  </si>
  <si>
    <t>Anwendungshilfe …</t>
  </si>
  <si>
    <r>
      <t xml:space="preserve">Wenn Sie Interesse an der Premiumversion der Handelswarenkalkulation haben, können Sie diese für </t>
    </r>
    <r>
      <rPr>
        <b/>
        <sz val="12"/>
        <rFont val="Calibri"/>
        <family val="2"/>
        <scheme val="minor"/>
      </rPr>
      <t>EUR 4,99 inkl. MwSt</t>
    </r>
    <r>
      <rPr>
        <sz val="12"/>
        <rFont val="Calibri"/>
        <family val="2"/>
        <scheme val="minor"/>
      </rPr>
      <t xml:space="preserve"> erwerben:</t>
    </r>
  </si>
  <si>
    <r>
      <t xml:space="preserve">Sie senden eine E-Mail an </t>
    </r>
    <r>
      <rPr>
        <b/>
        <u/>
        <sz val="10"/>
        <color theme="1"/>
        <rFont val="Arial"/>
        <family val="2"/>
      </rPr>
      <t>Service@ControllerSpielwiese.de</t>
    </r>
    <r>
      <rPr>
        <sz val="10"/>
        <color theme="1"/>
        <rFont val="Arial"/>
        <family val="2"/>
      </rPr>
      <t xml:space="preserve"> mit Ihrer Rechnungsadresse und dem Stichwort Handelswarenkalkulation</t>
    </r>
  </si>
  <si>
    <t xml:space="preserve">oben </t>
  </si>
  <si>
    <r>
      <t xml:space="preserve">Über einen freiwilligen </t>
    </r>
    <r>
      <rPr>
        <b/>
        <sz val="12"/>
        <rFont val="Calibri"/>
        <family val="2"/>
      </rPr>
      <t>Obolus</t>
    </r>
    <r>
      <rPr>
        <sz val="12"/>
        <rFont val="Calibri"/>
        <family val="2"/>
        <scheme val="minor"/>
      </rPr>
      <t xml:space="preserve"> in Anerkennung unseres kostenfreien Angebotes freuen wir uns selbstverständlich auch:</t>
    </r>
  </si>
  <si>
    <r>
      <t xml:space="preserve">Auf </t>
    </r>
    <r>
      <rPr>
        <b/>
        <u/>
        <sz val="11"/>
        <rFont val="Calibri"/>
        <family val="2"/>
      </rPr>
      <t>https://ko-fi.com/controllerspielwiese</t>
    </r>
    <r>
      <rPr>
        <sz val="12"/>
        <rFont val="Calibri"/>
        <family val="2"/>
      </rPr>
      <t xml:space="preserve"> können Sie uns gerne einen Kaffee spendieren …</t>
    </r>
  </si>
  <si>
    <t>Gerät</t>
  </si>
  <si>
    <t>Anzahl</t>
  </si>
  <si>
    <t>Gesamt Brutto-Listenverkaufspreis</t>
  </si>
  <si>
    <t>Gesamt Netzwerk</t>
  </si>
  <si>
    <t>Gesamt mit zusätzlicher Ausstattung</t>
  </si>
  <si>
    <t>/</t>
  </si>
  <si>
    <t>Gesamt Selbstkosten</t>
  </si>
  <si>
    <t>Stundenverrechnungssatz</t>
  </si>
  <si>
    <t>Gesamt Angebot</t>
  </si>
  <si>
    <t>Gesamt mit IoT (Gesamt Hardware)</t>
  </si>
  <si>
    <t>Switch (Cisco WS-C2960X-24PD-L)</t>
  </si>
  <si>
    <t>Router (Cisco CISCO2811 Netzwerk-Router)</t>
  </si>
  <si>
    <t>Kabel Copper Straight-Through (Cat6a Patchkabel, Snagless Abgeschirmtes SFTP RJ45 LAN Kabel)</t>
  </si>
  <si>
    <t>Kabel Copper Crossover (Cisco SFP-H10GB-CU7M kompatibles 10G SFP+ passives Twinax Kupfer DAC)</t>
  </si>
  <si>
    <t>Kabel Serial DCE (Cisco - CAB-SS-V35FC= - V.35-Kabel (DCE) - Kabel - Digital / Daten Serial-Kabel)</t>
  </si>
  <si>
    <t>Server (Lenovo ThinkSystem SR645 AMD EPYC 7532 32C 200W 2.4GHz Processor w/o Fan)</t>
  </si>
  <si>
    <t>Laptop (Lenovo ThinkPad T16 Gen 2)</t>
  </si>
  <si>
    <t>PC (Lenovo ThinkCentre M70s Gen 3)</t>
  </si>
  <si>
    <t>Smartphone (BlackBerry Key2 128GB [Dual-Sim] schwarz)</t>
  </si>
  <si>
    <t>Smoke Detector (Rauchwarnmelder Hekatron Genius Hx)</t>
  </si>
  <si>
    <t>Light (Philips Hue LED White Filament ST64 E27 7 Watt 2100 Kelvin 600 Lumen)</t>
  </si>
  <si>
    <t>MCU-PT (Rock 5 Model B 8GB)</t>
  </si>
  <si>
    <t>Lawn Sprinkler (1 Satz 8 Kopf Automatische Bewässerungspumpe Controller)</t>
  </si>
  <si>
    <t>Heating Element (Heizlüfter / Elektro-Gebläse-Heizung "Palma TWIN" Basic mit manuellem Thermostat - 2 x 1000 Watt)</t>
  </si>
  <si>
    <t>Air Cooler (Aircooler, Luftkühler, Luftbefeuchter, Ventilatorkühler PAE 80)</t>
  </si>
  <si>
    <t>Solar Panel (Zweiachsiges Solar Tracking System mit Solar Tracker)</t>
  </si>
  <si>
    <t>Humidity Monitor/Sensor (eMylo Wlan Thermometer mit APP)</t>
  </si>
  <si>
    <t>Ernte-Roboter (Organifarms Ernteroboter Berry)</t>
  </si>
  <si>
    <t>Access Point (Cisco Access-Point Business 150AX)</t>
  </si>
  <si>
    <t>Kabel-Verbindung zur Erde (Cat6a Patchkabel, Snagless Abgeschirmtes SFTP RJ45 LAN Kabel)</t>
  </si>
  <si>
    <t>Länge = (1/4 Umfang Mars + Radius Mars + 1/4 Umfang Erde + Radius Erde + max Entfernung Mars Erde) * 105% Toleranz</t>
  </si>
  <si>
    <t>Mars Umfang</t>
  </si>
  <si>
    <t>Mars Radius</t>
  </si>
  <si>
    <t>Erde Umfang</t>
  </si>
  <si>
    <t>Erde Radius</t>
  </si>
  <si>
    <t>max Entfernung Mars zur Erde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</si>
</sst>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 &quot;€&quot;"/>
    <numFmt numFmtId="165" formatCode="0\ %"/>
    <numFmt numFmtId="166" formatCode="#,##0.00\ &quot;€&quot;\ \ "/>
    <numFmt numFmtId="167" formatCode="0.0\ %"/>
    <numFmt numFmtId="168" formatCode="0.00\ %\ "/>
    <numFmt numFmtId="169" formatCode="0.0000\ \ "/>
    <numFmt numFmtId="174" formatCode="_-* #,##0.00\ [$€-407]_-;\-* #,##0.00\ [$€-407]_-;_-* &quot;-&quot;??\ [$€-407]_-;_-@_-"/>
  </numFmts>
  <fonts count="43" x14ac:knownFonts="1">
    <font>
      <sz val="10"/>
      <color theme="1"/>
      <name val="Arial"/>
      <family val="2"/>
    </font>
    <font>
      <sz val="11"/>
      <color theme="1"/>
      <name val="Calibri"/>
      <family val="2"/>
      <scheme val="minor"/>
    </font>
    <font>
      <sz val="11"/>
      <color theme="1"/>
      <name val="Calibri"/>
      <family val="2"/>
      <scheme val="minor"/>
    </font>
    <font>
      <b/>
      <sz val="11"/>
      <color theme="1"/>
      <name val="Arial"/>
      <family val="2"/>
    </font>
    <font>
      <b/>
      <sz val="8"/>
      <color theme="1"/>
      <name val="Arial"/>
      <family val="2"/>
    </font>
    <font>
      <b/>
      <sz val="20"/>
      <name val="Calibri"/>
      <family val="2"/>
      <scheme val="minor"/>
    </font>
    <font>
      <sz val="9"/>
      <color indexed="81"/>
      <name val="Segoe UI"/>
      <family val="2"/>
    </font>
    <font>
      <b/>
      <sz val="9"/>
      <color indexed="81"/>
      <name val="Segoe UI"/>
      <family val="2"/>
    </font>
    <font>
      <sz val="10"/>
      <color theme="1"/>
      <name val="Arial"/>
      <family val="2"/>
    </font>
    <font>
      <b/>
      <sz val="10"/>
      <color theme="1"/>
      <name val="Arial"/>
      <family val="2"/>
    </font>
    <font>
      <sz val="11"/>
      <color theme="1"/>
      <name val="Arial"/>
      <family val="2"/>
    </font>
    <font>
      <sz val="11"/>
      <color rgb="FFFF0000"/>
      <name val="Arial"/>
      <family val="2"/>
    </font>
    <font>
      <sz val="11"/>
      <name val="Arial"/>
      <family val="2"/>
    </font>
    <font>
      <b/>
      <sz val="11"/>
      <name val="Arial"/>
      <family val="2"/>
    </font>
    <font>
      <sz val="11"/>
      <color rgb="FFFF0000"/>
      <name val="Calibri"/>
      <family val="2"/>
      <scheme val="minor"/>
    </font>
    <font>
      <b/>
      <sz val="11"/>
      <color theme="1"/>
      <name val="Calibri"/>
      <family val="2"/>
      <scheme val="minor"/>
    </font>
    <font>
      <b/>
      <sz val="16"/>
      <name val="Calibri"/>
      <family val="2"/>
      <scheme val="minor"/>
    </font>
    <font>
      <u/>
      <sz val="10"/>
      <color theme="10"/>
      <name val="Arial"/>
      <family val="2"/>
    </font>
    <font>
      <sz val="14"/>
      <color theme="1"/>
      <name val="Calibri"/>
      <family val="2"/>
      <scheme val="minor"/>
    </font>
    <font>
      <sz val="12"/>
      <color theme="1"/>
      <name val="Calibri"/>
      <family val="2"/>
      <scheme val="minor"/>
    </font>
    <font>
      <b/>
      <sz val="14"/>
      <color theme="9" tint="-0.499984740745262"/>
      <name val="Calibri"/>
      <family val="2"/>
      <scheme val="minor"/>
    </font>
    <font>
      <b/>
      <sz val="14"/>
      <name val="Calibri"/>
      <family val="2"/>
      <scheme val="minor"/>
    </font>
    <font>
      <sz val="14"/>
      <name val="Calibri"/>
      <family val="2"/>
      <scheme val="minor"/>
    </font>
    <font>
      <b/>
      <sz val="11"/>
      <name val="Calibri"/>
      <family val="2"/>
      <scheme val="minor"/>
    </font>
    <font>
      <u/>
      <sz val="11"/>
      <color theme="10"/>
      <name val="Calibri"/>
      <family val="2"/>
    </font>
    <font>
      <b/>
      <sz val="11"/>
      <name val="Calibri"/>
      <family val="2"/>
    </font>
    <font>
      <sz val="11"/>
      <color theme="9" tint="-0.499984740745262"/>
      <name val="Calibri"/>
      <family val="2"/>
      <scheme val="minor"/>
    </font>
    <font>
      <sz val="11"/>
      <name val="Calibri"/>
      <family val="2"/>
      <scheme val="minor"/>
    </font>
    <font>
      <sz val="12"/>
      <name val="Calibri"/>
      <family val="2"/>
      <scheme val="minor"/>
    </font>
    <font>
      <b/>
      <sz val="12"/>
      <name val="Calibri"/>
      <family val="2"/>
      <scheme val="minor"/>
    </font>
    <font>
      <b/>
      <sz val="12"/>
      <color theme="1"/>
      <name val="Calibri"/>
      <family val="2"/>
      <scheme val="minor"/>
    </font>
    <font>
      <sz val="12"/>
      <color theme="9" tint="-0.499984740745262"/>
      <name val="Calibri"/>
      <family val="2"/>
      <scheme val="minor"/>
    </font>
    <font>
      <b/>
      <sz val="12"/>
      <name val="Calibri"/>
      <family val="2"/>
    </font>
    <font>
      <sz val="12"/>
      <color rgb="FFFF0000"/>
      <name val="Calibri"/>
      <family val="2"/>
      <scheme val="minor"/>
    </font>
    <font>
      <b/>
      <u/>
      <sz val="10"/>
      <color theme="1"/>
      <name val="Arial"/>
      <family val="2"/>
    </font>
    <font>
      <u/>
      <sz val="12"/>
      <color theme="9" tint="-0.499984740745262"/>
      <name val="Calibri"/>
      <family val="2"/>
      <scheme val="minor"/>
    </font>
    <font>
      <sz val="12"/>
      <name val="Calibri"/>
      <family val="2"/>
    </font>
    <font>
      <b/>
      <u/>
      <sz val="11"/>
      <name val="Calibri"/>
      <family val="2"/>
    </font>
    <font>
      <sz val="8"/>
      <color theme="1"/>
      <name val="Segoe UI"/>
      <family val="2"/>
    </font>
    <font>
      <sz val="8"/>
      <color theme="1"/>
      <name val="Segoe UI"/>
      <family val="2"/>
    </font>
    <font>
      <sz val="12.1"/>
      <color theme="1"/>
      <name val="Times New Roman"/>
      <family val="1"/>
    </font>
    <font>
      <sz val="10"/>
      <color rgb="FF374151"/>
      <name val="Segoe UI"/>
      <family val="2"/>
    </font>
    <font>
      <sz val="10"/>
      <color rgb="FF374151"/>
      <name val="Segoe UI"/>
      <family val="2"/>
    </font>
  </fonts>
  <fills count="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FF0000"/>
      </left>
      <right style="thin">
        <color rgb="FFFF0000"/>
      </right>
      <top style="thin">
        <color rgb="FFFF0000"/>
      </top>
      <bottom style="thin">
        <color rgb="FFFF0000"/>
      </bottom>
      <diagonal/>
    </border>
    <border>
      <left/>
      <right/>
      <top style="thin">
        <color indexed="64"/>
      </top>
      <bottom style="thin">
        <color indexed="64"/>
      </bottom>
      <diagonal/>
    </border>
    <border>
      <left style="thin">
        <color theme="0" tint="-0.34998626667073579"/>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9" fontId="8" fillId="0" borderId="0" applyFont="0" applyFill="0" applyBorder="0" applyAlignment="0" applyProtection="0"/>
    <xf numFmtId="0" fontId="17" fillId="0" borderId="0" applyNumberFormat="0" applyFill="0" applyBorder="0" applyAlignment="0" applyProtection="0"/>
    <xf numFmtId="0" fontId="2" fillId="0" borderId="0"/>
    <xf numFmtId="0" fontId="24" fillId="0" borderId="0" applyNumberFormat="0" applyFill="0" applyBorder="0" applyAlignment="0" applyProtection="0">
      <alignment vertical="top"/>
      <protection locked="0"/>
    </xf>
    <xf numFmtId="0" fontId="1" fillId="0" borderId="0"/>
  </cellStyleXfs>
  <cellXfs count="136">
    <xf numFmtId="0" fontId="0" fillId="0" borderId="0" xfId="0"/>
    <xf numFmtId="0" fontId="0" fillId="0" borderId="0" xfId="0" applyProtection="1">
      <protection locked="0"/>
    </xf>
    <xf numFmtId="0" fontId="0" fillId="2" borderId="0" xfId="0" applyFill="1" applyProtection="1">
      <protection locked="0"/>
    </xf>
    <xf numFmtId="0" fontId="3" fillId="2" borderId="0" xfId="0" applyFont="1" applyFill="1" applyProtection="1">
      <protection locked="0"/>
    </xf>
    <xf numFmtId="0" fontId="0" fillId="3" borderId="7" xfId="0" applyFill="1" applyBorder="1" applyProtection="1">
      <protection locked="0"/>
    </xf>
    <xf numFmtId="0" fontId="0" fillId="3" borderId="8" xfId="0" applyFill="1" applyBorder="1" applyProtection="1">
      <protection locked="0"/>
    </xf>
    <xf numFmtId="0" fontId="3" fillId="3" borderId="1" xfId="0" applyFont="1" applyFill="1" applyBorder="1" applyAlignment="1">
      <alignment horizontal="center" vertical="center"/>
    </xf>
    <xf numFmtId="0" fontId="3" fillId="3" borderId="1" xfId="0" quotePrefix="1"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xf>
    <xf numFmtId="0" fontId="10" fillId="0" borderId="1" xfId="0" applyFont="1" applyBorder="1" applyAlignment="1" applyProtection="1">
      <alignment vertical="center"/>
      <protection locked="0"/>
    </xf>
    <xf numFmtId="0" fontId="10" fillId="0" borderId="0" xfId="0" applyFont="1" applyProtection="1">
      <protection locked="0"/>
    </xf>
    <xf numFmtId="166" fontId="10" fillId="0" borderId="2" xfId="0" applyNumberFormat="1" applyFont="1" applyBorder="1" applyAlignment="1">
      <alignment horizontal="right" vertical="center"/>
    </xf>
    <xf numFmtId="166" fontId="12" fillId="0" borderId="2" xfId="0" applyNumberFormat="1" applyFont="1" applyBorder="1" applyAlignment="1">
      <alignment horizontal="right" vertical="center"/>
    </xf>
    <xf numFmtId="0" fontId="10" fillId="0" borderId="1" xfId="0" applyFont="1" applyBorder="1" applyAlignment="1">
      <alignment horizontal="center" vertical="center"/>
    </xf>
    <xf numFmtId="1" fontId="10" fillId="0" borderId="2" xfId="0" quotePrefix="1" applyNumberFormat="1" applyFont="1" applyBorder="1" applyAlignment="1">
      <alignment horizontal="center" vertical="center"/>
    </xf>
    <xf numFmtId="1" fontId="10" fillId="0" borderId="2" xfId="0" applyNumberFormat="1" applyFont="1" applyBorder="1" applyAlignment="1">
      <alignment horizontal="left" vertical="center"/>
    </xf>
    <xf numFmtId="1" fontId="3" fillId="3" borderId="2" xfId="0" quotePrefix="1" applyNumberFormat="1" applyFont="1" applyFill="1" applyBorder="1" applyAlignment="1">
      <alignment horizontal="center" vertical="center"/>
    </xf>
    <xf numFmtId="1" fontId="3" fillId="3" borderId="2" xfId="0" applyNumberFormat="1" applyFont="1" applyFill="1" applyBorder="1" applyAlignment="1">
      <alignment horizontal="left" vertical="center"/>
    </xf>
    <xf numFmtId="1" fontId="3" fillId="3" borderId="2" xfId="0" applyNumberFormat="1" applyFont="1" applyFill="1" applyBorder="1" applyAlignment="1">
      <alignment horizontal="center" vertical="center"/>
    </xf>
    <xf numFmtId="166" fontId="3" fillId="3" borderId="2" xfId="0" applyNumberFormat="1" applyFont="1" applyFill="1" applyBorder="1" applyAlignment="1">
      <alignment horizontal="right" vertical="center"/>
    </xf>
    <xf numFmtId="166" fontId="13" fillId="3" borderId="2" xfId="0" applyNumberFormat="1" applyFont="1" applyFill="1" applyBorder="1" applyAlignment="1">
      <alignment horizontal="right" vertical="center"/>
    </xf>
    <xf numFmtId="164" fontId="11" fillId="4" borderId="2" xfId="0" applyNumberFormat="1" applyFont="1" applyFill="1" applyBorder="1" applyAlignment="1" applyProtection="1">
      <alignment horizontal="center" vertical="center"/>
      <protection locked="0"/>
    </xf>
    <xf numFmtId="167" fontId="11" fillId="4" borderId="2" xfId="1" applyNumberFormat="1" applyFont="1" applyFill="1" applyBorder="1" applyAlignment="1" applyProtection="1">
      <alignment horizontal="center" vertical="center"/>
      <protection locked="0"/>
    </xf>
    <xf numFmtId="165" fontId="11" fillId="4" borderId="2" xfId="1" applyNumberFormat="1" applyFont="1" applyFill="1" applyBorder="1" applyAlignment="1" applyProtection="1">
      <alignment horizontal="center" vertical="center"/>
      <protection locked="0"/>
    </xf>
    <xf numFmtId="0" fontId="3" fillId="4" borderId="1" xfId="0" applyFont="1" applyFill="1" applyBorder="1" applyAlignment="1">
      <alignment horizontal="center" vertical="center" wrapText="1"/>
    </xf>
    <xf numFmtId="0" fontId="10" fillId="3" borderId="0" xfId="0" applyFont="1" applyFill="1"/>
    <xf numFmtId="0" fontId="10" fillId="3" borderId="0" xfId="0" quotePrefix="1" applyFont="1" applyFill="1" applyAlignment="1">
      <alignment horizontal="center"/>
    </xf>
    <xf numFmtId="169" fontId="10" fillId="3" borderId="0" xfId="0" applyNumberFormat="1" applyFont="1" applyFill="1" applyAlignment="1">
      <alignment horizontal="right"/>
    </xf>
    <xf numFmtId="0" fontId="10" fillId="3" borderId="10" xfId="0" applyFont="1" applyFill="1" applyBorder="1" applyProtection="1">
      <protection locked="0"/>
    </xf>
    <xf numFmtId="164" fontId="10" fillId="3" borderId="0" xfId="0" applyNumberFormat="1" applyFont="1" applyFill="1"/>
    <xf numFmtId="0" fontId="0" fillId="3" borderId="0" xfId="0" applyFill="1"/>
    <xf numFmtId="0" fontId="0" fillId="3" borderId="10" xfId="0" applyFill="1" applyBorder="1" applyProtection="1">
      <protection locked="0"/>
    </xf>
    <xf numFmtId="166" fontId="10" fillId="3" borderId="0" xfId="0" applyNumberFormat="1" applyFont="1" applyFill="1"/>
    <xf numFmtId="168" fontId="10" fillId="3" borderId="0" xfId="0" applyNumberFormat="1" applyFont="1" applyFill="1"/>
    <xf numFmtId="0" fontId="9" fillId="0" borderId="0" xfId="0" applyFont="1"/>
    <xf numFmtId="0" fontId="0" fillId="3" borderId="6" xfId="0" applyFill="1" applyBorder="1"/>
    <xf numFmtId="0" fontId="0" fillId="3" borderId="5" xfId="0" applyFill="1" applyBorder="1"/>
    <xf numFmtId="0" fontId="0" fillId="3" borderId="11" xfId="0" applyFill="1" applyBorder="1"/>
    <xf numFmtId="0" fontId="0" fillId="3" borderId="4" xfId="0" applyFill="1" applyBorder="1"/>
    <xf numFmtId="0" fontId="5" fillId="2" borderId="0" xfId="0" applyFont="1" applyFill="1"/>
    <xf numFmtId="0" fontId="10" fillId="3" borderId="9" xfId="0" applyFont="1" applyFill="1" applyBorder="1" applyAlignment="1">
      <alignment horizontal="center"/>
    </xf>
    <xf numFmtId="0" fontId="0" fillId="3" borderId="9" xfId="0" applyFill="1" applyBorder="1" applyAlignment="1">
      <alignment horizontal="center"/>
    </xf>
    <xf numFmtId="0" fontId="25" fillId="3" borderId="0" xfId="4" applyFont="1" applyFill="1" applyAlignment="1" applyProtection="1"/>
    <xf numFmtId="0" fontId="24" fillId="3" borderId="0" xfId="4" applyFill="1" applyAlignment="1" applyProtection="1"/>
    <xf numFmtId="0" fontId="17" fillId="0" borderId="0" xfId="2" applyProtection="1">
      <protection locked="0"/>
    </xf>
    <xf numFmtId="0" fontId="3" fillId="0" borderId="1" xfId="0" applyFont="1" applyBorder="1" applyAlignment="1">
      <alignment horizontal="center" vertical="center"/>
    </xf>
    <xf numFmtId="1" fontId="3" fillId="0" borderId="2" xfId="0" quotePrefix="1" applyNumberFormat="1" applyFont="1" applyBorder="1" applyAlignment="1">
      <alignment horizontal="center" vertical="center"/>
    </xf>
    <xf numFmtId="1" fontId="3" fillId="0" borderId="2" xfId="0" applyNumberFormat="1" applyFont="1" applyBorder="1" applyAlignment="1">
      <alignment horizontal="left" vertical="center"/>
    </xf>
    <xf numFmtId="166" fontId="3" fillId="0" borderId="2" xfId="0" applyNumberFormat="1" applyFont="1" applyBorder="1" applyAlignment="1">
      <alignment horizontal="right" vertical="center"/>
    </xf>
    <xf numFmtId="0" fontId="0" fillId="2" borderId="0" xfId="0" applyFill="1"/>
    <xf numFmtId="0" fontId="17" fillId="0" borderId="0" xfId="2" applyProtection="1"/>
    <xf numFmtId="0" fontId="10" fillId="0" borderId="1" xfId="0" applyFont="1" applyBorder="1" applyAlignment="1" applyProtection="1">
      <alignment horizontal="center" vertical="center"/>
      <protection locked="0"/>
    </xf>
    <xf numFmtId="1" fontId="3" fillId="3" borderId="6" xfId="0" applyNumberFormat="1" applyFont="1" applyFill="1" applyBorder="1" applyAlignment="1">
      <alignment horizontal="center" vertical="center"/>
    </xf>
    <xf numFmtId="167" fontId="11" fillId="0" borderId="12" xfId="1" applyNumberFormat="1" applyFont="1" applyFill="1" applyBorder="1" applyAlignment="1" applyProtection="1">
      <alignment horizontal="center" vertical="center"/>
      <protection locked="0"/>
    </xf>
    <xf numFmtId="166" fontId="10" fillId="0" borderId="13" xfId="0" applyNumberFormat="1" applyFont="1" applyBorder="1" applyAlignment="1">
      <alignment horizontal="right" vertical="center"/>
    </xf>
    <xf numFmtId="1" fontId="3" fillId="3" borderId="11" xfId="0" applyNumberFormat="1" applyFont="1" applyFill="1" applyBorder="1" applyAlignment="1">
      <alignment horizontal="center" vertical="center"/>
    </xf>
    <xf numFmtId="0" fontId="1" fillId="0" borderId="0" xfId="5"/>
    <xf numFmtId="0" fontId="14" fillId="0" borderId="0" xfId="5" applyFont="1"/>
    <xf numFmtId="0" fontId="20" fillId="3" borderId="0" xfId="5" applyFont="1" applyFill="1"/>
    <xf numFmtId="0" fontId="1" fillId="3" borderId="0" xfId="5" applyFill="1"/>
    <xf numFmtId="0" fontId="21" fillId="3" borderId="0" xfId="5" applyFont="1" applyFill="1" applyAlignment="1">
      <alignment horizontal="left" vertical="center"/>
    </xf>
    <xf numFmtId="0" fontId="22" fillId="3" borderId="0" xfId="5" applyFont="1" applyFill="1"/>
    <xf numFmtId="0" fontId="23" fillId="3" borderId="0" xfId="5" applyFont="1" applyFill="1" applyAlignment="1">
      <alignment horizontal="right"/>
    </xf>
    <xf numFmtId="0" fontId="26" fillId="3" borderId="0" xfId="5" applyFont="1" applyFill="1"/>
    <xf numFmtId="0" fontId="27" fillId="0" borderId="0" xfId="5" applyFont="1"/>
    <xf numFmtId="0" fontId="15" fillId="3" borderId="0" xfId="5" applyFont="1" applyFill="1"/>
    <xf numFmtId="0" fontId="19" fillId="3" borderId="0" xfId="5" applyFont="1" applyFill="1"/>
    <xf numFmtId="0" fontId="29" fillId="3" borderId="0" xfId="5" applyFont="1" applyFill="1" applyAlignment="1">
      <alignment horizontal="left" vertical="center"/>
    </xf>
    <xf numFmtId="0" fontId="30" fillId="3" borderId="0" xfId="5" applyFont="1" applyFill="1"/>
    <xf numFmtId="0" fontId="31" fillId="3" borderId="0" xfId="5" applyFont="1" applyFill="1"/>
    <xf numFmtId="0" fontId="29" fillId="3" borderId="0" xfId="5" applyFont="1" applyFill="1"/>
    <xf numFmtId="0" fontId="28" fillId="3" borderId="0" xfId="5" applyFont="1" applyFill="1"/>
    <xf numFmtId="0" fontId="33" fillId="3" borderId="0" xfId="5" applyFont="1" applyFill="1"/>
    <xf numFmtId="0" fontId="28" fillId="3" borderId="0" xfId="5" applyFont="1" applyFill="1" applyAlignment="1">
      <alignment horizontal="right"/>
    </xf>
    <xf numFmtId="0" fontId="27" fillId="3" borderId="0" xfId="5" applyFont="1" applyFill="1"/>
    <xf numFmtId="0" fontId="33" fillId="3" borderId="0" xfId="5" applyFont="1" applyFill="1" applyAlignment="1">
      <alignment horizontal="right"/>
    </xf>
    <xf numFmtId="0" fontId="28" fillId="3" borderId="0" xfId="5" applyFont="1" applyFill="1" applyAlignment="1">
      <alignment horizontal="left"/>
    </xf>
    <xf numFmtId="0" fontId="0" fillId="3" borderId="0" xfId="2" applyFont="1" applyFill="1" applyAlignment="1" applyProtection="1"/>
    <xf numFmtId="0" fontId="25" fillId="3" borderId="0" xfId="4" applyFont="1" applyFill="1" applyAlignment="1" applyProtection="1">
      <alignment horizontal="center"/>
    </xf>
    <xf numFmtId="0" fontId="16" fillId="2" borderId="0" xfId="5" applyFont="1" applyFill="1"/>
    <xf numFmtId="164" fontId="18" fillId="2" borderId="0" xfId="5" applyNumberFormat="1" applyFont="1" applyFill="1"/>
    <xf numFmtId="0" fontId="19" fillId="2" borderId="0" xfId="5" applyFont="1" applyFill="1" applyAlignment="1">
      <alignment horizontal="left"/>
    </xf>
    <xf numFmtId="0" fontId="19" fillId="2" borderId="0" xfId="5" applyFont="1" applyFill="1" applyAlignment="1">
      <alignment horizontal="center"/>
    </xf>
    <xf numFmtId="0" fontId="19" fillId="2" borderId="0" xfId="5" applyFont="1" applyFill="1" applyAlignment="1">
      <alignment horizontal="right"/>
    </xf>
    <xf numFmtId="0" fontId="19" fillId="2" borderId="0" xfId="5" quotePrefix="1" applyFont="1" applyFill="1" applyAlignment="1">
      <alignment horizontal="left"/>
    </xf>
    <xf numFmtId="0" fontId="1" fillId="2" borderId="0" xfId="5" applyFill="1" applyAlignment="1">
      <alignment horizontal="left" vertical="top"/>
    </xf>
    <xf numFmtId="4" fontId="1" fillId="2" borderId="0" xfId="5" applyNumberFormat="1" applyFill="1"/>
    <xf numFmtId="14" fontId="1" fillId="2" borderId="0" xfId="5" applyNumberFormat="1" applyFill="1" applyAlignment="1">
      <alignment horizontal="center"/>
    </xf>
    <xf numFmtId="14" fontId="1" fillId="2" borderId="0" xfId="5" applyNumberFormat="1" applyFill="1"/>
    <xf numFmtId="0" fontId="20" fillId="3" borderId="0" xfId="0" applyFont="1" applyFill="1"/>
    <xf numFmtId="0" fontId="35" fillId="3" borderId="0" xfId="2" applyFont="1" applyFill="1" applyAlignment="1" applyProtection="1"/>
    <xf numFmtId="0" fontId="28" fillId="3" borderId="0" xfId="0" applyFont="1" applyFill="1"/>
    <xf numFmtId="0" fontId="36" fillId="3" borderId="0" xfId="4" applyFont="1" applyFill="1" applyAlignment="1" applyProtection="1"/>
    <xf numFmtId="0" fontId="37" fillId="3" borderId="0" xfId="4" applyFont="1" applyFill="1" applyAlignment="1" applyProtection="1"/>
    <xf numFmtId="0" fontId="0" fillId="0" borderId="13" xfId="0" applyBorder="1"/>
    <xf numFmtId="0" fontId="0" fillId="0" borderId="13" xfId="0" applyBorder="1" applyAlignment="1">
      <alignment horizontal="center"/>
    </xf>
    <xf numFmtId="0" fontId="38" fillId="0" borderId="0" xfId="0" applyFont="1" applyAlignment="1">
      <alignment vertical="top" wrapText="1"/>
    </xf>
    <xf numFmtId="0" fontId="39" fillId="0" borderId="0" xfId="0" applyFont="1" applyAlignment="1">
      <alignment horizontal="left" vertical="top" wrapText="1"/>
    </xf>
    <xf numFmtId="0" fontId="38" fillId="0" borderId="0" xfId="0" applyFont="1" applyAlignment="1">
      <alignment horizontal="left" vertical="top" wrapText="1"/>
    </xf>
    <xf numFmtId="0" fontId="0" fillId="0" borderId="0" xfId="0" applyAlignment="1">
      <alignment vertical="top" wrapText="1"/>
    </xf>
    <xf numFmtId="0" fontId="39" fillId="0" borderId="0" xfId="0" applyFont="1" applyAlignment="1">
      <alignment vertical="top" wrapText="1"/>
    </xf>
    <xf numFmtId="0" fontId="40" fillId="0" borderId="0" xfId="0" applyFont="1" applyAlignment="1">
      <alignment vertical="top" wrapText="1"/>
    </xf>
    <xf numFmtId="0" fontId="42" fillId="0" borderId="0" xfId="0" applyFont="1" applyAlignment="1">
      <alignment horizontal="left" vertical="center"/>
    </xf>
    <xf numFmtId="0" fontId="0" fillId="0" borderId="0" xfId="0" applyAlignment="1">
      <alignment horizontal="left" vertical="center" indent="1"/>
    </xf>
    <xf numFmtId="0" fontId="41" fillId="0" borderId="0" xfId="0" applyFont="1" applyAlignment="1">
      <alignment horizontal="left" vertical="center" indent="1"/>
    </xf>
    <xf numFmtId="0" fontId="0" fillId="0" borderId="3" xfId="0" applyBorder="1"/>
    <xf numFmtId="0" fontId="0" fillId="0" borderId="15" xfId="0" applyBorder="1"/>
    <xf numFmtId="0" fontId="0" fillId="0" borderId="16" xfId="0" applyBorder="1"/>
    <xf numFmtId="0" fontId="0" fillId="0" borderId="1" xfId="0" applyBorder="1"/>
    <xf numFmtId="0" fontId="0" fillId="0" borderId="5" xfId="0" applyBorder="1"/>
    <xf numFmtId="0" fontId="0" fillId="0" borderId="4" xfId="0" applyBorder="1"/>
    <xf numFmtId="0" fontId="0" fillId="0" borderId="17" xfId="0" applyBorder="1"/>
    <xf numFmtId="0" fontId="0" fillId="0" borderId="2" xfId="0" applyBorder="1"/>
    <xf numFmtId="14" fontId="4" fillId="2" borderId="0" xfId="0" applyNumberFormat="1" applyFont="1" applyFill="1" applyAlignment="1" applyProtection="1">
      <alignment horizontal="center"/>
      <protection locked="0"/>
    </xf>
    <xf numFmtId="0" fontId="17" fillId="4" borderId="14" xfId="2" applyFill="1" applyBorder="1" applyAlignment="1" applyProtection="1">
      <alignment horizontal="center" vertical="center"/>
      <protection locked="0"/>
    </xf>
    <xf numFmtId="0" fontId="17" fillId="4" borderId="0" xfId="2" applyFill="1" applyBorder="1" applyAlignment="1" applyProtection="1">
      <alignment horizontal="center" vertical="center"/>
      <protection locked="0"/>
    </xf>
    <xf numFmtId="0" fontId="0" fillId="0" borderId="0" xfId="0" applyBorder="1"/>
    <xf numFmtId="0" fontId="0" fillId="0" borderId="0" xfId="0" applyFill="1" applyBorder="1"/>
    <xf numFmtId="174" fontId="0" fillId="0" borderId="5" xfId="0" applyNumberFormat="1" applyBorder="1"/>
    <xf numFmtId="174" fontId="0" fillId="0" borderId="7" xfId="0" applyNumberFormat="1" applyBorder="1"/>
    <xf numFmtId="174" fontId="0" fillId="0" borderId="0" xfId="0" applyNumberFormat="1"/>
    <xf numFmtId="174" fontId="0" fillId="0" borderId="10" xfId="0" applyNumberFormat="1" applyBorder="1"/>
    <xf numFmtId="174" fontId="0" fillId="0" borderId="4" xfId="0" applyNumberFormat="1" applyBorder="1"/>
    <xf numFmtId="174" fontId="0" fillId="0" borderId="8" xfId="0" applyNumberFormat="1" applyBorder="1"/>
    <xf numFmtId="174" fontId="0" fillId="0" borderId="13" xfId="0" applyNumberFormat="1" applyBorder="1"/>
    <xf numFmtId="174" fontId="0" fillId="0" borderId="17" xfId="0" applyNumberFormat="1" applyBorder="1"/>
    <xf numFmtId="174" fontId="0" fillId="0" borderId="0" xfId="0" applyNumberFormat="1" applyBorder="1"/>
    <xf numFmtId="174" fontId="0" fillId="0" borderId="0" xfId="0" applyNumberFormat="1" applyFill="1" applyBorder="1"/>
    <xf numFmtId="174" fontId="0" fillId="0" borderId="10" xfId="0" applyNumberFormat="1" applyFill="1" applyBorder="1"/>
    <xf numFmtId="174" fontId="0" fillId="0" borderId="6" xfId="0" applyNumberFormat="1" applyBorder="1"/>
    <xf numFmtId="174" fontId="0" fillId="0" borderId="9" xfId="0" applyNumberFormat="1" applyBorder="1"/>
    <xf numFmtId="174" fontId="0" fillId="0" borderId="11" xfId="0" applyNumberFormat="1" applyBorder="1"/>
    <xf numFmtId="174" fontId="0" fillId="0" borderId="2" xfId="0" applyNumberFormat="1" applyBorder="1" applyAlignment="1">
      <alignment horizontal="center"/>
    </xf>
    <xf numFmtId="174" fontId="0" fillId="0" borderId="13" xfId="0" applyNumberFormat="1" applyBorder="1" applyAlignment="1">
      <alignment horizontal="center"/>
    </xf>
  </cellXfs>
  <cellStyles count="6">
    <cellStyle name="Link" xfId="2" builtinId="8"/>
    <cellStyle name="Link 2" xfId="4" xr:uid="{00000000-0005-0000-0000-000001000000}"/>
    <cellStyle name="Prozent" xfId="1" builtinId="5"/>
    <cellStyle name="Standard" xfId="0" builtinId="0"/>
    <cellStyle name="Standard 2" xfId="3" xr:uid="{00000000-0005-0000-0000-000004000000}"/>
    <cellStyle name="Standard 2 2" xfId="5" xr:uid="{00000000-0005-0000-0000-000005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Erstens"/><Relationship Id="rId2" Type="http://schemas.openxmlformats.org/officeDocument/2006/relationships/image" Target="../media/image3.jpe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6" name="Grafik 2">
          <a:hlinkClick xmlns:r="http://schemas.openxmlformats.org/officeDocument/2006/relationships" r:id="rId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8" name="Textfeld 7">
          <a:hlinkClick xmlns:r="http://schemas.openxmlformats.org/officeDocument/2006/relationships" r:id="rId3"/>
          <a:extLst>
            <a:ext uri="{FF2B5EF4-FFF2-40B4-BE49-F238E27FC236}">
              <a16:creationId xmlns:a16="http://schemas.microsoft.com/office/drawing/2014/main" id="{00000000-0008-0000-0000-000008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Vorwärtskalkulation ausgehend vom Netto-Listeneinkaufspreis (Angebotspreis des Lieferanten) den Brutto-Listenverkaufspreis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752475</xdr:colOff>
      <xdr:row>1</xdr:row>
      <xdr:rowOff>266700</xdr:rowOff>
    </xdr:from>
    <xdr:to>
      <xdr:col>6</xdr:col>
      <xdr:colOff>9525</xdr:colOff>
      <xdr:row>3</xdr:row>
      <xdr:rowOff>157163</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81525" y="342900"/>
          <a:ext cx="1276350" cy="3190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22</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100-000003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Rückwärtskalkulation ausgehend vom Brutto-Listen</a:t>
          </a:r>
          <a:r>
            <a:rPr lang="de-DE" sz="1100" b="1" i="0" baseline="0">
              <a:solidFill>
                <a:srgbClr val="FF0000"/>
              </a:solidFill>
              <a:effectLst/>
              <a:latin typeface="+mn-lt"/>
              <a:ea typeface="+mn-ea"/>
              <a:cs typeface="+mn-cs"/>
            </a:rPr>
            <a:t>ver</a:t>
          </a:r>
          <a:r>
            <a:rPr lang="de-DE" sz="1100" b="0" i="0" baseline="0">
              <a:effectLst/>
              <a:latin typeface="+mn-lt"/>
              <a:ea typeface="+mn-ea"/>
              <a:cs typeface="+mn-cs"/>
            </a:rPr>
            <a:t>kaufspreis den Brutto-Listen</a:t>
          </a:r>
          <a:r>
            <a:rPr lang="de-DE" sz="1100" b="1" i="0" baseline="0">
              <a:solidFill>
                <a:srgbClr val="FF0000"/>
              </a:solidFill>
              <a:effectLst/>
              <a:latin typeface="+mn-lt"/>
              <a:ea typeface="+mn-ea"/>
              <a:cs typeface="+mn-cs"/>
            </a:rPr>
            <a:t>ein</a:t>
          </a:r>
          <a:r>
            <a:rPr lang="de-DE" sz="1100" b="0" i="0" baseline="0">
              <a:effectLst/>
              <a:latin typeface="+mn-lt"/>
              <a:ea typeface="+mn-ea"/>
              <a:cs typeface="+mn-cs"/>
            </a:rPr>
            <a:t>kaufspreis (Angebotspreis des Lieferanten)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mhandelsschutzit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742951</xdr:colOff>
      <xdr:row>1</xdr:row>
      <xdr:rowOff>278606</xdr:rowOff>
    </xdr:from>
    <xdr:to>
      <xdr:col>6</xdr:col>
      <xdr:colOff>1</xdr:colOff>
      <xdr:row>4</xdr:row>
      <xdr:rowOff>7144</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72001" y="354806"/>
          <a:ext cx="1276350" cy="3190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200-000003000000}"/>
            </a:ext>
          </a:extLst>
        </xdr:cNvPr>
        <xdr:cNvSpPr txBox="1">
          <a:spLocks noChangeAspect="1"/>
        </xdr:cNvSpPr>
      </xdr:nvSpPr>
      <xdr:spPr>
        <a:xfrm>
          <a:off x="8924925" y="828676"/>
          <a:ext cx="3714750" cy="4171949"/>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solidFill>
                <a:srgbClr val="FF0000"/>
              </a:solidFill>
              <a:effectLst/>
              <a:latin typeface="+mn-lt"/>
              <a:ea typeface="+mn-ea"/>
              <a:cs typeface="+mn-cs"/>
            </a:rPr>
            <a:t>Nur in der Premiumversion vollständig verfügbar!</a:t>
          </a:r>
        </a:p>
        <a:p>
          <a:pPr eaLnBrk="1" fontAlgn="auto" latinLnBrk="0" hangingPunct="1"/>
          <a:r>
            <a:rPr lang="de-DE" sz="1100" b="0" i="0" baseline="0">
              <a:effectLst/>
              <a:latin typeface="+mn-lt"/>
              <a:ea typeface="+mn-ea"/>
              <a:cs typeface="+mn-cs"/>
            </a:rPr>
            <a:t>Diese Handelswarenkalkulation berechnet im Rahmen einer Differenzkalkulation, bei der sowohl Einkaufs- wie auch Verkaufspreise fest vorgegeben sind, die als Residuum dazwischen verbleibende Gewinnmarge. Sie beinhaltet Teile der Vorwärts- und Teile der Rückwärtskalkulation.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xdr:from>
      <xdr:col>6</xdr:col>
      <xdr:colOff>426720</xdr:colOff>
      <xdr:row>20</xdr:row>
      <xdr:rowOff>0</xdr:rowOff>
    </xdr:from>
    <xdr:to>
      <xdr:col>6</xdr:col>
      <xdr:colOff>434340</xdr:colOff>
      <xdr:row>28</xdr:row>
      <xdr:rowOff>0</xdr:rowOff>
    </xdr:to>
    <xdr:cxnSp macro="">
      <xdr:nvCxnSpPr>
        <xdr:cNvPr id="4" name="Gerade Verbindung mit Pfeil 3">
          <a:extLst>
            <a:ext uri="{FF2B5EF4-FFF2-40B4-BE49-F238E27FC236}">
              <a16:creationId xmlns:a16="http://schemas.microsoft.com/office/drawing/2014/main" id="{00000000-0008-0000-0200-000004000000}"/>
            </a:ext>
          </a:extLst>
        </xdr:cNvPr>
        <xdr:cNvCxnSpPr/>
      </xdr:nvCxnSpPr>
      <xdr:spPr>
        <a:xfrm flipV="1">
          <a:off x="6275070" y="4114800"/>
          <a:ext cx="7620" cy="1600200"/>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434340</xdr:colOff>
      <xdr:row>6</xdr:row>
      <xdr:rowOff>45720</xdr:rowOff>
    </xdr:from>
    <xdr:to>
      <xdr:col>6</xdr:col>
      <xdr:colOff>441960</xdr:colOff>
      <xdr:row>19</xdr:row>
      <xdr:rowOff>15240</xdr:rowOff>
    </xdr:to>
    <xdr:cxnSp macro="">
      <xdr:nvCxnSpPr>
        <xdr:cNvPr id="5" name="Gerade Verbindung mit Pfeil 4">
          <a:extLst>
            <a:ext uri="{FF2B5EF4-FFF2-40B4-BE49-F238E27FC236}">
              <a16:creationId xmlns:a16="http://schemas.microsoft.com/office/drawing/2014/main" id="{00000000-0008-0000-0200-000005000000}"/>
            </a:ext>
          </a:extLst>
        </xdr:cNvPr>
        <xdr:cNvCxnSpPr/>
      </xdr:nvCxnSpPr>
      <xdr:spPr>
        <a:xfrm flipH="1">
          <a:off x="6282690" y="1179195"/>
          <a:ext cx="7620" cy="2569845"/>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194663</xdr:colOff>
      <xdr:row>1</xdr:row>
      <xdr:rowOff>66675</xdr:rowOff>
    </xdr:from>
    <xdr:to>
      <xdr:col>9</xdr:col>
      <xdr:colOff>704850</xdr:colOff>
      <xdr:row>3</xdr:row>
      <xdr:rowOff>123824</xdr:rowOff>
    </xdr:to>
    <xdr:pic>
      <xdr:nvPicPr>
        <xdr:cNvPr id="2" name="Grafik 2" descr="ControllerSpielwiese.de">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7338" y="152400"/>
          <a:ext cx="2796187" cy="514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xdr:from>
      <xdr:col>1</xdr:col>
      <xdr:colOff>180975</xdr:colOff>
      <xdr:row>69</xdr:row>
      <xdr:rowOff>19048</xdr:rowOff>
    </xdr:from>
    <xdr:to>
      <xdr:col>9</xdr:col>
      <xdr:colOff>676275</xdr:colOff>
      <xdr:row>172</xdr:row>
      <xdr:rowOff>175260</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276225" y="13011148"/>
          <a:ext cx="8848725" cy="19777712"/>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pPr eaLnBrk="1" fontAlgn="auto" latinLnBrk="0" hangingPunct="1"/>
          <a:r>
            <a:rPr lang="de-DE" sz="1200" b="1" i="0" baseline="0">
              <a:solidFill>
                <a:schemeClr val="dk1"/>
              </a:solidFill>
              <a:effectLst/>
              <a:latin typeface="+mn-lt"/>
              <a:ea typeface="+mn-ea"/>
              <a:cs typeface="+mn-cs"/>
            </a:rPr>
            <a:t>Allgemeines:</a:t>
          </a:r>
        </a:p>
        <a:p>
          <a:pPr eaLnBrk="1" fontAlgn="auto" latinLnBrk="0" hangingPunct="1"/>
          <a:r>
            <a:rPr lang="de-DE" sz="1200" b="0" i="0" baseline="0">
              <a:solidFill>
                <a:schemeClr val="dk1"/>
              </a:solidFill>
              <a:effectLst/>
              <a:latin typeface="+mn-lt"/>
              <a:ea typeface="+mn-ea"/>
              <a:cs typeface="+mn-cs"/>
            </a:rPr>
            <a:t>Diese Handelswarenkalkulation kann in drei verschiedenen Varianten durchgeführt werden:</a:t>
          </a:r>
        </a:p>
        <a:p>
          <a:pPr eaLnBrk="1" fontAlgn="auto" latinLnBrk="0" hangingPunct="1"/>
          <a:r>
            <a:rPr lang="de-DE" sz="1200" b="0" i="0" baseline="0">
              <a:solidFill>
                <a:schemeClr val="dk1"/>
              </a:solidFill>
              <a:effectLst/>
              <a:latin typeface="+mn-lt"/>
              <a:ea typeface="+mn-ea"/>
              <a:cs typeface="+mn-cs"/>
            </a:rPr>
            <a:t>1.) Mit der Vorwärtskalkulation kann ausgehend vom Listeneinkaufspreis (Angebotspreis des Lieferanten) der Listenverkaufspreis ermittelt werden.</a:t>
          </a:r>
        </a:p>
        <a:p>
          <a:pPr eaLnBrk="1" fontAlgn="auto" latinLnBrk="0" hangingPunct="1"/>
          <a:r>
            <a:rPr lang="de-DE" sz="1200" b="0" i="0" baseline="0">
              <a:solidFill>
                <a:schemeClr val="dk1"/>
              </a:solidFill>
              <a:effectLst/>
              <a:latin typeface="+mn-lt"/>
              <a:ea typeface="+mn-ea"/>
              <a:cs typeface="+mn-cs"/>
            </a:rPr>
            <a:t>2.) Mit der Rückwärtskalkulation wird ausgehend vom Listenverkaufspreis der maximale Listeneinkaufspreis errechnet.</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3.) Die Differenzkalkulation, bei </a:t>
          </a:r>
          <a:r>
            <a:rPr lang="de-DE" sz="1200">
              <a:solidFill>
                <a:schemeClr val="dk1"/>
              </a:solidFill>
              <a:effectLst/>
              <a:latin typeface="+mn-lt"/>
              <a:ea typeface="+mn-ea"/>
              <a:cs typeface="+mn-cs"/>
            </a:rPr>
            <a:t>der sowohl Einkaufs- als auch Verkaufspreise fest vorgegeben sind, beantwortet die Frage, ob die Differenz zwischen diesen Preisen zur Deckung der Kosten und Gewinnansprüche ausreicht.</a:t>
          </a:r>
        </a:p>
        <a:p>
          <a:pPr eaLnBrk="1" fontAlgn="auto" latinLnBrk="0" hangingPunct="1"/>
          <a:r>
            <a:rPr lang="de-DE" sz="1200" b="0" i="0" baseline="0">
              <a:solidFill>
                <a:schemeClr val="dk1"/>
              </a:solidFill>
              <a:effectLst/>
              <a:latin typeface="+mn-lt"/>
              <a:ea typeface="+mn-ea"/>
              <a:cs typeface="+mn-cs"/>
            </a:rPr>
            <a:t>Zusätzlich gibt es Kennzahlen, mit denen Kalkulationsergebnisse verglichen werden können. Diese sind Kalkulationsfaktor, Handelsspanne und Handelsaufschlag, die in allen drei Versionen berechnet werden</a:t>
          </a:r>
          <a:endParaRPr lang="de-DE" sz="1200">
            <a:effectLst/>
          </a:endParaRPr>
        </a:p>
        <a:p>
          <a:endParaRPr lang="de-DE" sz="1200" b="0" i="0" baseline="0">
            <a:solidFill>
              <a:schemeClr val="dk1"/>
            </a:solidFill>
            <a:effectLst/>
            <a:latin typeface="+mn-lt"/>
            <a:ea typeface="+mn-ea"/>
            <a:cs typeface="+mn-cs"/>
          </a:endParaRPr>
        </a:p>
        <a:p>
          <a:r>
            <a:rPr lang="de-DE" sz="1200" b="0" i="0" baseline="0">
              <a:solidFill>
                <a:schemeClr val="dk1"/>
              </a:solidFill>
              <a:effectLst/>
              <a:latin typeface="+mn-lt"/>
              <a:ea typeface="+mn-ea"/>
              <a:cs typeface="+mn-cs"/>
            </a:rPr>
            <a:t>Die Kalkulation (auch Kostenträgerstückrechnung) generell ist ein Instrument der Preisfindung. Vorwärtswärtskalkulation bedeutet in diesem Zusammenhang, dass man in der Handelswaren­kalkulations­vorlage von oben nach unten in der Reihenfolge der Wertschöpfung vom Lieferanten zum Verkäufer kalkuliert. Neben der Vorwärtskalkulation gibt es auch noch die Rückwärtskalkulation und die Differenzkalkulation.</a:t>
          </a:r>
        </a:p>
        <a:p>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Vorwärtskalkulation</a:t>
          </a:r>
          <a:r>
            <a:rPr lang="de-DE" sz="1200" b="0" i="0" baseline="0">
              <a:solidFill>
                <a:schemeClr val="dk1"/>
              </a:solidFill>
              <a:effectLst/>
              <a:latin typeface="+mn-lt"/>
              <a:ea typeface="+mn-ea"/>
              <a:cs typeface="+mn-cs"/>
            </a:rPr>
            <a:t> ist der Listeneinkaufspreis, der Angebotspreis des Lieferanten. Gesucht wird der eigene Brutto-Listenverkaufspreis, also der Preis, zu welchem eine Handelsware unter Beachtung aller kostenrelevanten Bedingungen verkauft werden sollte um einen geplanten Gewinn zu erzielen bzw. um die Preisuntergrenze zu ermitteln.</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Rückwärtskalkulation</a:t>
          </a:r>
          <a:r>
            <a:rPr lang="de-DE" sz="1200" b="0" i="0" baseline="0">
              <a:solidFill>
                <a:schemeClr val="dk1"/>
              </a:solidFill>
              <a:effectLst/>
              <a:latin typeface="+mn-lt"/>
              <a:ea typeface="+mn-ea"/>
              <a:cs typeface="+mn-cs"/>
            </a:rPr>
            <a:t> ist der eigene, am Markt erzielbare Brutto-Listenverkaufspreis. </a:t>
          </a:r>
        </a:p>
        <a:p>
          <a:endParaRPr lang="de-DE" sz="1200" b="0" i="0" u="none" baseline="0">
            <a:solidFill>
              <a:schemeClr val="dk1"/>
            </a:solidFill>
            <a:effectLst/>
            <a:latin typeface="+mn-lt"/>
            <a:ea typeface="+mn-ea"/>
            <a:cs typeface="+mn-cs"/>
          </a:endParaRPr>
        </a:p>
        <a:p>
          <a:r>
            <a:rPr lang="de-DE" sz="1200" b="0" i="0" u="none" baseline="0">
              <a:solidFill>
                <a:srgbClr val="FF0000"/>
              </a:solidFill>
              <a:effectLst/>
              <a:latin typeface="+mn-lt"/>
              <a:ea typeface="+mn-ea"/>
              <a:cs typeface="+mn-cs"/>
            </a:rPr>
            <a:t>Weiterlesen in der Premiumversion ....</a:t>
          </a: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ysClr val="windowText" lastClr="000000"/>
              </a:solidFill>
              <a:effectLst/>
              <a:latin typeface="+mn-lt"/>
              <a:ea typeface="+mn-ea"/>
              <a:cs typeface="+mn-cs"/>
            </a:rPr>
            <a:t>Erklärung der verwendeten Begrifflichkeiten im Kalkulationschema:</a:t>
          </a:r>
        </a:p>
        <a:p>
          <a:r>
            <a:rPr lang="de-DE" sz="1200" b="1" i="0" baseline="0">
              <a:solidFill>
                <a:schemeClr val="dk1"/>
              </a:solidFill>
              <a:effectLst/>
              <a:latin typeface="+mn-lt"/>
              <a:ea typeface="+mn-ea"/>
              <a:cs typeface="+mn-cs"/>
            </a:rPr>
            <a:t>Netto-Listeneinkaufspreis</a:t>
          </a:r>
          <a:r>
            <a:rPr lang="de-DE" sz="1200" b="0" i="0" baseline="0">
              <a:solidFill>
                <a:schemeClr val="dk1"/>
              </a:solidFill>
              <a:effectLst/>
              <a:latin typeface="+mn-lt"/>
              <a:ea typeface="+mn-ea"/>
              <a:cs typeface="+mn-cs"/>
            </a:rPr>
            <a:t>: Netto Angebotspreis des Lieferanten ohne Umsatzsteuer. Er dient als Einstieg in die Vorwärtskalkulation.</a:t>
          </a:r>
        </a:p>
        <a:p>
          <a:r>
            <a:rPr lang="de-DE" sz="1200" b="1" i="0" baseline="0">
              <a:solidFill>
                <a:schemeClr val="dk1"/>
              </a:solidFill>
              <a:effectLst/>
              <a:latin typeface="+mn-lt"/>
              <a:ea typeface="+mn-ea"/>
              <a:cs typeface="+mn-cs"/>
            </a:rPr>
            <a:t>Lieferantenrabatt: </a:t>
          </a:r>
          <a:r>
            <a:rPr lang="de-DE" sz="1200" b="0" i="0" baseline="0">
              <a:solidFill>
                <a:schemeClr val="dk1"/>
              </a:solidFill>
              <a:effectLst/>
              <a:latin typeface="+mn-lt"/>
              <a:ea typeface="+mn-ea"/>
              <a:cs typeface="+mn-cs"/>
            </a:rPr>
            <a:t>Als Rabatte gibt es z.B. Mengen-, Treue-, Sonder-, Personalrabatte u.ä. Diese sind optional für entsprechend große Mengenabnahmen oder lange Geschäftsbeziehungen und müssen verhandelt werden. Der Rabatt wird ausgehend vom Netto-Listeneinkaufspreis (=100%) errechnet.</a:t>
          </a:r>
        </a:p>
        <a:p>
          <a:r>
            <a:rPr lang="de-DE" sz="1200" b="1" i="0" baseline="0">
              <a:solidFill>
                <a:sysClr val="windowText" lastClr="000000"/>
              </a:solidFill>
              <a:effectLst/>
              <a:latin typeface="+mn-lt"/>
              <a:ea typeface="+mn-ea"/>
              <a:cs typeface="+mn-cs"/>
            </a:rPr>
            <a:t>Lieferantenbonus</a:t>
          </a:r>
          <a:r>
            <a:rPr lang="de-DE" sz="1200" b="0" i="0" baseline="0">
              <a:solidFill>
                <a:sysClr val="windowText" lastClr="000000"/>
              </a:solidFill>
              <a:effectLst/>
              <a:latin typeface="+mn-lt"/>
              <a:ea typeface="+mn-ea"/>
              <a:cs typeface="+mn-cs"/>
            </a:rPr>
            <a:t>: </a:t>
          </a:r>
          <a:endParaRPr lang="de-DE" sz="1100" b="0" i="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a:effectLst/>
          </a:endParaRPr>
        </a:p>
        <a:p>
          <a:r>
            <a:rPr lang="de-DE" sz="1100" b="0" i="0" baseline="0">
              <a:solidFill>
                <a:srgbClr val="FF0000"/>
              </a:solidFill>
              <a:effectLst/>
              <a:latin typeface="+mn-lt"/>
              <a:ea typeface="+mn-ea"/>
              <a:cs typeface="+mn-cs"/>
            </a:rPr>
            <a:t>Weiterlesen in der Premiumversion ....</a:t>
          </a:r>
          <a:endParaRPr lang="de-DE">
            <a:solidFill>
              <a:srgbClr val="FF0000"/>
            </a:solidFill>
            <a:effectLst/>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chemeClr val="dk1"/>
              </a:solidFill>
              <a:effectLst/>
              <a:latin typeface="+mn-lt"/>
              <a:ea typeface="+mn-ea"/>
              <a:cs typeface="+mn-cs"/>
            </a:rPr>
            <a:t>Gängige Kennzahlen:</a:t>
          </a: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r>
            <a:rPr lang="de-DE" sz="1200" b="1">
              <a:solidFill>
                <a:sysClr val="windowText" lastClr="000000"/>
              </a:solidFill>
            </a:rPr>
            <a:t>Möglichkeiten zur Gewinnoptimierung:</a:t>
          </a:r>
        </a:p>
        <a:p>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endParaRPr lang="de-DE" sz="1200">
            <a:solidFill>
              <a:schemeClr val="dk1"/>
            </a:solidFill>
            <a:effectLst/>
            <a:latin typeface="+mn-lt"/>
            <a:ea typeface="+mn-ea"/>
            <a:cs typeface="+mn-cs"/>
          </a:endParaRPr>
        </a:p>
      </xdr:txBody>
    </xdr:sp>
    <xdr:clientData/>
  </xdr:twoCellAnchor>
  <xdr:twoCellAnchor>
    <xdr:from>
      <xdr:col>1</xdr:col>
      <xdr:colOff>180975</xdr:colOff>
      <xdr:row>23</xdr:row>
      <xdr:rowOff>19052</xdr:rowOff>
    </xdr:from>
    <xdr:to>
      <xdr:col>9</xdr:col>
      <xdr:colOff>676275</xdr:colOff>
      <xdr:row>31</xdr:row>
      <xdr:rowOff>0</xdr:rowOff>
    </xdr:to>
    <xdr:sp macro="" textlink="">
      <xdr:nvSpPr>
        <xdr:cNvPr id="4" name="Textfeld 3">
          <a:extLst>
            <a:ext uri="{FF2B5EF4-FFF2-40B4-BE49-F238E27FC236}">
              <a16:creationId xmlns:a16="http://schemas.microsoft.com/office/drawing/2014/main" id="{00000000-0008-0000-0300-000004000000}"/>
            </a:ext>
          </a:extLst>
        </xdr:cNvPr>
        <xdr:cNvSpPr txBox="1"/>
      </xdr:nvSpPr>
      <xdr:spPr>
        <a:xfrm>
          <a:off x="276225" y="4133852"/>
          <a:ext cx="8848725" cy="1504948"/>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endParaRPr lang="de-DE" sz="1100"/>
        </a:p>
      </xdr:txBody>
    </xdr:sp>
    <xdr:clientData/>
  </xdr:twoCellAnchor>
  <xdr:twoCellAnchor>
    <xdr:from>
      <xdr:col>1</xdr:col>
      <xdr:colOff>133350</xdr:colOff>
      <xdr:row>22</xdr:row>
      <xdr:rowOff>76200</xdr:rowOff>
    </xdr:from>
    <xdr:to>
      <xdr:col>9</xdr:col>
      <xdr:colOff>628650</xdr:colOff>
      <xdr:row>34</xdr:row>
      <xdr:rowOff>19050</xdr:rowOff>
    </xdr:to>
    <xdr:sp macro="" textlink="">
      <xdr:nvSpPr>
        <xdr:cNvPr id="5" name="Textfeld 4">
          <a:extLst>
            <a:ext uri="{FF2B5EF4-FFF2-40B4-BE49-F238E27FC236}">
              <a16:creationId xmlns:a16="http://schemas.microsoft.com/office/drawing/2014/main" id="{00000000-0008-0000-0300-000005000000}"/>
            </a:ext>
          </a:extLst>
        </xdr:cNvPr>
        <xdr:cNvSpPr txBox="1"/>
      </xdr:nvSpPr>
      <xdr:spPr>
        <a:xfrm>
          <a:off x="228600" y="4076700"/>
          <a:ext cx="8848725" cy="2152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r>
            <a:rPr lang="de-DE" sz="1200"/>
            <a:t>In den Tabellenblättern Vorwärts-,</a:t>
          </a:r>
          <a:r>
            <a:rPr lang="de-DE" sz="1200" baseline="0"/>
            <a:t> R</a:t>
          </a:r>
          <a:r>
            <a:rPr lang="de-DE" sz="1200"/>
            <a:t>ückwärts- und Differenzkalkulation können jeweils in der Spalte E sämtliche Eingaben in den grau hinterlegten Feldern vorgenommen werden. Andere Felder sind für Eingaben</a:t>
          </a:r>
          <a:r>
            <a:rPr lang="de-DE" sz="1200" baseline="0"/>
            <a:t> gesperrt. Sämtliche Berechnungsfelder in der Spalte F berechnen sich automatisch anhand der eingestellten Werte und Faktoren. Ebenso automatisch erfolt die Berechnung der Kennzahlen unterhalb der eigentlichen Kalkulationen.</a:t>
          </a:r>
        </a:p>
        <a:p>
          <a:r>
            <a:rPr lang="de-DE" sz="1200" baseline="0"/>
            <a:t>Für die Eingabe empfiehlt es sich, die Felder in der Spalte E der Reihe nach von oben nach unten, in der Differenzkalkulation sowohl von oben und unten zur Mitte hin zu bearbeiten bzw. auszufüllen.</a:t>
          </a:r>
        </a:p>
        <a:p>
          <a:r>
            <a:rPr lang="de-DE" sz="1200" baseline="0"/>
            <a:t>Einige Felder beinhalten erläuternde Kommentare zu verwendeten Formaten oder zu verwendeten Formeln.</a:t>
          </a:r>
        </a:p>
        <a:p>
          <a:r>
            <a:rPr lang="de-DE" sz="1200" baseline="0"/>
            <a:t>Grundsätzlich werden die Werte nicht gerundet.</a:t>
          </a:r>
        </a:p>
        <a:p>
          <a:r>
            <a:rPr lang="de-DE" sz="1200"/>
            <a:t>Die Datei wird weiter ergänzt und in neuen Versionen veröffentlicht. Für die Richtigkeit wird keine Gewährleistung übernommen.</a:t>
          </a:r>
        </a:p>
        <a:p>
          <a:r>
            <a:rPr lang="de-DE" sz="1200"/>
            <a:t>Bei Fragen und auftretenden</a:t>
          </a:r>
          <a:r>
            <a:rPr lang="de-DE" sz="1200" baseline="0"/>
            <a:t> Problemen schreiben Sie uns gerne ein E-Mail.</a:t>
          </a:r>
          <a:endParaRPr lang="de-DE" sz="1200"/>
        </a:p>
      </xdr:txBody>
    </xdr:sp>
    <xdr:clientData/>
  </xdr:twoCellAnchor>
  <xdr:twoCellAnchor>
    <xdr:from>
      <xdr:col>9</xdr:col>
      <xdr:colOff>581025</xdr:colOff>
      <xdr:row>173</xdr:row>
      <xdr:rowOff>9525</xdr:rowOff>
    </xdr:from>
    <xdr:to>
      <xdr:col>9</xdr:col>
      <xdr:colOff>666750</xdr:colOff>
      <xdr:row>173</xdr:row>
      <xdr:rowOff>153525</xdr:rowOff>
    </xdr:to>
    <xdr:sp macro="" textlink="">
      <xdr:nvSpPr>
        <xdr:cNvPr id="6" name="Pfeil nach oben 5">
          <a:hlinkClick xmlns:r="http://schemas.openxmlformats.org/officeDocument/2006/relationships" r:id="rId3"/>
          <a:extLst>
            <a:ext uri="{FF2B5EF4-FFF2-40B4-BE49-F238E27FC236}">
              <a16:creationId xmlns:a16="http://schemas.microsoft.com/office/drawing/2014/main" id="{00000000-0008-0000-0300-000006000000}"/>
            </a:ext>
          </a:extLst>
        </xdr:cNvPr>
        <xdr:cNvSpPr/>
      </xdr:nvSpPr>
      <xdr:spPr>
        <a:xfrm>
          <a:off x="9029700" y="58702575"/>
          <a:ext cx="85725" cy="144000"/>
        </a:xfrm>
        <a:prstGeom prst="upArrow">
          <a:avLst/>
        </a:prstGeom>
        <a:solidFill>
          <a:schemeClr val="accent6">
            <a:lumMod val="75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4</xdr:col>
      <xdr:colOff>47625</xdr:colOff>
      <xdr:row>1</xdr:row>
      <xdr:rowOff>152400</xdr:rowOff>
    </xdr:from>
    <xdr:to>
      <xdr:col>5</xdr:col>
      <xdr:colOff>685800</xdr:colOff>
      <xdr:row>3</xdr:row>
      <xdr:rowOff>45244</xdr:rowOff>
    </xdr:to>
    <xdr:pic>
      <xdr:nvPicPr>
        <xdr:cNvPr id="7" name="Grafik 6"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686300" y="238125"/>
          <a:ext cx="1400175" cy="3500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43</xdr:row>
      <xdr:rowOff>0</xdr:rowOff>
    </xdr:from>
    <xdr:to>
      <xdr:col>7</xdr:col>
      <xdr:colOff>228600</xdr:colOff>
      <xdr:row>44</xdr:row>
      <xdr:rowOff>60959</xdr:rowOff>
    </xdr:to>
    <xdr:pic>
      <xdr:nvPicPr>
        <xdr:cNvPr id="3" name="Grafik 2" descr="User">
          <a:extLst>
            <a:ext uri="{FF2B5EF4-FFF2-40B4-BE49-F238E27FC236}">
              <a16:creationId xmlns:a16="http://schemas.microsoft.com/office/drawing/2014/main" id="{284EB992-7057-09A2-4B25-CCBD5E61BD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02340" y="3220974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ntrollerspielwiese.d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controllerspielwiese.de/"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controllerspielwiese.d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s://ko-fi.com/controllerspielwiese" TargetMode="External"/><Relationship Id="rId2" Type="http://schemas.openxmlformats.org/officeDocument/2006/relationships/hyperlink" Target="mailto:Service@ControllerSpielwiese.de?subject=Ich%20m&#246;chte%20das%20Excel-Tool%20Handelswarenkalkulation%20f&#252;r%20EUR%204,99%20erwerben" TargetMode="External"/><Relationship Id="rId1" Type="http://schemas.openxmlformats.org/officeDocument/2006/relationships/hyperlink" Target="https://www.controllerspielwiese.de/inhalte/wir/formular-mitglied-werden.php"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B1:J41"/>
  <sheetViews>
    <sheetView topLeftCell="A6"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29</v>
      </c>
      <c r="C2" s="2"/>
      <c r="D2" s="2"/>
      <c r="E2" s="2"/>
      <c r="F2" s="2"/>
      <c r="G2" s="2"/>
      <c r="I2" s="116" t="s">
        <v>96</v>
      </c>
      <c r="J2" s="117"/>
    </row>
    <row r="3" spans="2:10" ht="7.5" customHeight="1" x14ac:dyDescent="0.25">
      <c r="B3" s="3"/>
      <c r="C3" s="2"/>
      <c r="D3" s="2"/>
      <c r="E3" s="2"/>
      <c r="F3" s="2"/>
      <c r="G3" s="2"/>
    </row>
    <row r="4" spans="2:10" x14ac:dyDescent="0.25">
      <c r="B4" s="115">
        <v>72727</v>
      </c>
      <c r="C4" s="115"/>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1.0960000000000001</v>
      </c>
      <c r="F7" s="21">
        <f>E7</f>
        <v>1.0960000000000001</v>
      </c>
      <c r="G7" s="11"/>
    </row>
    <row r="8" spans="2:10" ht="15.9" customHeight="1" x14ac:dyDescent="0.25">
      <c r="B8" s="15">
        <f>B7+1</f>
        <v>2</v>
      </c>
      <c r="C8" s="16" t="s">
        <v>7</v>
      </c>
      <c r="D8" s="17" t="s">
        <v>19</v>
      </c>
      <c r="E8" s="24">
        <v>0.19</v>
      </c>
      <c r="F8" s="13">
        <f>F7*E8/(1+E8)</f>
        <v>0.17499159663865549</v>
      </c>
      <c r="G8" s="11"/>
    </row>
    <row r="9" spans="2:10" ht="15.9" customHeight="1" x14ac:dyDescent="0.25">
      <c r="B9" s="6">
        <f t="shared" ref="B9:B28" si="0">B8+1</f>
        <v>3</v>
      </c>
      <c r="C9" s="18" t="s">
        <v>6</v>
      </c>
      <c r="D9" s="19" t="s">
        <v>33</v>
      </c>
      <c r="E9" s="20"/>
      <c r="F9" s="21">
        <f>F7-F8</f>
        <v>0.9210084033613446</v>
      </c>
      <c r="G9" s="11"/>
    </row>
    <row r="10" spans="2:10" ht="15.9" customHeight="1" x14ac:dyDescent="0.25">
      <c r="B10" s="15">
        <f t="shared" si="0"/>
        <v>4</v>
      </c>
      <c r="C10" s="16" t="s">
        <v>7</v>
      </c>
      <c r="D10" s="17" t="s">
        <v>21</v>
      </c>
      <c r="E10" s="24">
        <v>0</v>
      </c>
      <c r="F10" s="13">
        <f>F9*E10</f>
        <v>0</v>
      </c>
      <c r="G10" s="11"/>
    </row>
    <row r="11" spans="2:10" ht="15.9" customHeight="1" x14ac:dyDescent="0.25">
      <c r="B11" s="15">
        <f t="shared" si="0"/>
        <v>5</v>
      </c>
      <c r="C11" s="16" t="s">
        <v>7</v>
      </c>
      <c r="D11" s="17" t="s">
        <v>30</v>
      </c>
      <c r="E11" s="24">
        <v>0</v>
      </c>
      <c r="F11" s="13">
        <f>F9*E11</f>
        <v>0</v>
      </c>
      <c r="G11" s="11"/>
    </row>
    <row r="12" spans="2:10" ht="15.9" customHeight="1" x14ac:dyDescent="0.25">
      <c r="B12" s="15">
        <f t="shared" si="0"/>
        <v>6</v>
      </c>
      <c r="C12" s="16" t="s">
        <v>6</v>
      </c>
      <c r="D12" s="17" t="s">
        <v>31</v>
      </c>
      <c r="E12" s="23">
        <v>0</v>
      </c>
      <c r="F12" s="13">
        <f>E12</f>
        <v>0</v>
      </c>
      <c r="G12" s="11"/>
    </row>
    <row r="13" spans="2:10" ht="15.9" customHeight="1" x14ac:dyDescent="0.25">
      <c r="B13" s="6">
        <f t="shared" si="0"/>
        <v>7</v>
      </c>
      <c r="C13" s="18" t="s">
        <v>8</v>
      </c>
      <c r="D13" s="19" t="s">
        <v>9</v>
      </c>
      <c r="E13" s="20"/>
      <c r="F13" s="21">
        <f>F9-F10-F11+F12</f>
        <v>0.9210084033613446</v>
      </c>
      <c r="G13" s="11"/>
    </row>
    <row r="14" spans="2:10" ht="15.9" customHeight="1" x14ac:dyDescent="0.25">
      <c r="B14" s="15">
        <f t="shared" si="0"/>
        <v>8</v>
      </c>
      <c r="C14" s="16" t="s">
        <v>7</v>
      </c>
      <c r="D14" s="17" t="s">
        <v>22</v>
      </c>
      <c r="E14" s="24">
        <v>0</v>
      </c>
      <c r="F14" s="13">
        <f>F13*E14</f>
        <v>0</v>
      </c>
      <c r="G14" s="11"/>
    </row>
    <row r="15" spans="2:10" ht="15.9" customHeight="1" x14ac:dyDescent="0.25">
      <c r="B15" s="6">
        <f t="shared" si="0"/>
        <v>9</v>
      </c>
      <c r="C15" s="18" t="s">
        <v>8</v>
      </c>
      <c r="D15" s="19" t="s">
        <v>10</v>
      </c>
      <c r="E15" s="20"/>
      <c r="F15" s="21">
        <f>F13-F14</f>
        <v>0.9210084033613446</v>
      </c>
      <c r="G15" s="11"/>
    </row>
    <row r="16" spans="2:10" ht="15.9" customHeight="1" x14ac:dyDescent="0.25">
      <c r="B16" s="15">
        <f t="shared" si="0"/>
        <v>10</v>
      </c>
      <c r="C16" s="16" t="s">
        <v>6</v>
      </c>
      <c r="D16" s="17" t="s">
        <v>11</v>
      </c>
      <c r="E16" s="23">
        <v>0</v>
      </c>
      <c r="F16" s="13">
        <f>E16</f>
        <v>0</v>
      </c>
      <c r="G16" s="11"/>
    </row>
    <row r="17" spans="2:9" ht="15.9" customHeight="1" x14ac:dyDescent="0.25">
      <c r="B17" s="6">
        <f t="shared" si="0"/>
        <v>11</v>
      </c>
      <c r="C17" s="18" t="s">
        <v>8</v>
      </c>
      <c r="D17" s="19" t="s">
        <v>12</v>
      </c>
      <c r="E17" s="20"/>
      <c r="F17" s="21">
        <f>F15+F16</f>
        <v>0.9210084033613446</v>
      </c>
      <c r="G17" s="11"/>
    </row>
    <row r="18" spans="2:9" ht="15.9" customHeight="1" x14ac:dyDescent="0.25">
      <c r="B18" s="15">
        <f t="shared" si="0"/>
        <v>12</v>
      </c>
      <c r="C18" s="16" t="s">
        <v>6</v>
      </c>
      <c r="D18" s="17" t="s">
        <v>20</v>
      </c>
      <c r="E18" s="24">
        <v>0.1</v>
      </c>
      <c r="F18" s="13">
        <f>F17*E18</f>
        <v>9.2100840336134471E-2</v>
      </c>
      <c r="G18" s="11"/>
    </row>
    <row r="19" spans="2:9" ht="15.9" customHeight="1" x14ac:dyDescent="0.25">
      <c r="B19" s="6">
        <f t="shared" si="0"/>
        <v>13</v>
      </c>
      <c r="C19" s="18" t="s">
        <v>8</v>
      </c>
      <c r="D19" s="19" t="s">
        <v>32</v>
      </c>
      <c r="E19" s="20"/>
      <c r="F19" s="21">
        <f>F17+F18</f>
        <v>1.0131092436974791</v>
      </c>
      <c r="G19" s="11"/>
    </row>
    <row r="20" spans="2:9" ht="15.9" customHeight="1" x14ac:dyDescent="0.25">
      <c r="B20" s="15">
        <f t="shared" si="0"/>
        <v>14</v>
      </c>
      <c r="C20" s="16" t="s">
        <v>6</v>
      </c>
      <c r="D20" s="17" t="s">
        <v>13</v>
      </c>
      <c r="E20" s="24">
        <v>0.3</v>
      </c>
      <c r="F20" s="13">
        <f>F19*E20</f>
        <v>0.30393277310924371</v>
      </c>
      <c r="G20" s="11"/>
    </row>
    <row r="21" spans="2:9" ht="15.9" customHeight="1" x14ac:dyDescent="0.25">
      <c r="B21" s="6">
        <f t="shared" si="0"/>
        <v>15</v>
      </c>
      <c r="C21" s="18" t="s">
        <v>8</v>
      </c>
      <c r="D21" s="19" t="s">
        <v>14</v>
      </c>
      <c r="E21" s="20"/>
      <c r="F21" s="21">
        <f>F19+F20</f>
        <v>1.3170420168067229</v>
      </c>
      <c r="G21" s="11"/>
    </row>
    <row r="22" spans="2:9" ht="15.9" customHeight="1" x14ac:dyDescent="0.25">
      <c r="B22" s="15">
        <f t="shared" si="0"/>
        <v>16</v>
      </c>
      <c r="C22" s="16" t="s">
        <v>6</v>
      </c>
      <c r="D22" s="17" t="s">
        <v>15</v>
      </c>
      <c r="E22" s="24">
        <v>0.05</v>
      </c>
      <c r="F22" s="14">
        <f>F21/(1-E22-E23)*E22</f>
        <v>7.0808710581006615E-2</v>
      </c>
      <c r="G22" s="11"/>
    </row>
    <row r="23" spans="2:9" ht="15.9" customHeight="1" x14ac:dyDescent="0.25">
      <c r="B23" s="15">
        <f t="shared" si="0"/>
        <v>17</v>
      </c>
      <c r="C23" s="16" t="s">
        <v>6</v>
      </c>
      <c r="D23" s="17" t="s">
        <v>16</v>
      </c>
      <c r="E23" s="24">
        <v>0.02</v>
      </c>
      <c r="F23" s="14">
        <f>F21/(1-E23-E22)*E23</f>
        <v>2.8323484232402649E-2</v>
      </c>
      <c r="G23" s="11"/>
    </row>
    <row r="24" spans="2:9" ht="15.9" customHeight="1" x14ac:dyDescent="0.25">
      <c r="B24" s="6">
        <f t="shared" si="0"/>
        <v>18</v>
      </c>
      <c r="C24" s="18" t="s">
        <v>8</v>
      </c>
      <c r="D24" s="19" t="s">
        <v>17</v>
      </c>
      <c r="E24" s="20"/>
      <c r="F24" s="22">
        <f>F21+F22+F23</f>
        <v>1.4161742116201324</v>
      </c>
      <c r="G24" s="11"/>
    </row>
    <row r="25" spans="2:9" ht="15.9" customHeight="1" x14ac:dyDescent="0.25">
      <c r="B25" s="15">
        <f t="shared" si="0"/>
        <v>19</v>
      </c>
      <c r="C25" s="16" t="s">
        <v>6</v>
      </c>
      <c r="D25" s="17" t="s">
        <v>18</v>
      </c>
      <c r="E25" s="24">
        <v>0.05</v>
      </c>
      <c r="F25" s="14">
        <f>F24/(1-E25)*E25</f>
        <v>7.4535484822112238E-2</v>
      </c>
      <c r="G25" s="11"/>
    </row>
    <row r="26" spans="2:9" ht="15.9" customHeight="1" x14ac:dyDescent="0.25">
      <c r="B26" s="6">
        <f t="shared" si="0"/>
        <v>20</v>
      </c>
      <c r="C26" s="18" t="s">
        <v>8</v>
      </c>
      <c r="D26" s="19" t="s">
        <v>23</v>
      </c>
      <c r="E26" s="20"/>
      <c r="F26" s="21">
        <f>F24+F25</f>
        <v>1.4907096964422446</v>
      </c>
      <c r="G26" s="11"/>
      <c r="I26" s="1" t="s">
        <v>69</v>
      </c>
    </row>
    <row r="27" spans="2:9" ht="15.9" customHeight="1" x14ac:dyDescent="0.25">
      <c r="B27" s="15">
        <f t="shared" si="0"/>
        <v>21</v>
      </c>
      <c r="C27" s="16" t="s">
        <v>6</v>
      </c>
      <c r="D27" s="17" t="s">
        <v>19</v>
      </c>
      <c r="E27" s="25">
        <v>0.19</v>
      </c>
      <c r="F27" s="13">
        <f>F26*E27</f>
        <v>0.28323484232402646</v>
      </c>
      <c r="G27" s="11"/>
      <c r="I27" s="46" t="s">
        <v>70</v>
      </c>
    </row>
    <row r="28" spans="2:9" ht="15.9" customHeight="1" x14ac:dyDescent="0.25">
      <c r="B28" s="6">
        <f t="shared" si="0"/>
        <v>22</v>
      </c>
      <c r="C28" s="18" t="s">
        <v>8</v>
      </c>
      <c r="D28" s="19" t="s">
        <v>24</v>
      </c>
      <c r="E28" s="20"/>
      <c r="F28" s="21">
        <f>F26+F27</f>
        <v>1.7739445387662711</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f>B28+1</f>
        <v>23</v>
      </c>
      <c r="C32" s="27"/>
      <c r="D32" s="27" t="s">
        <v>64</v>
      </c>
      <c r="E32" s="28" t="s">
        <v>79</v>
      </c>
      <c r="F32" s="29">
        <f>F26/F17</f>
        <v>1.6185625353706852</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80</v>
      </c>
      <c r="F34" s="29">
        <f>F28/F17</f>
        <v>1.9260894170911154</v>
      </c>
      <c r="G34" s="30"/>
    </row>
    <row r="35" spans="2:7" x14ac:dyDescent="0.25">
      <c r="B35" s="43"/>
      <c r="C35" s="32"/>
      <c r="D35" s="32"/>
      <c r="E35" s="32"/>
      <c r="F35" s="32"/>
      <c r="G35" s="33"/>
    </row>
    <row r="36" spans="2:7" ht="13.8" x14ac:dyDescent="0.25">
      <c r="B36" s="42">
        <f>B34+1</f>
        <v>25</v>
      </c>
      <c r="C36" s="32"/>
      <c r="D36" s="27" t="s">
        <v>25</v>
      </c>
      <c r="E36" s="28" t="s">
        <v>81</v>
      </c>
      <c r="F36" s="34">
        <f>F26-F17</f>
        <v>0.56970129308090001</v>
      </c>
      <c r="G36" s="33"/>
    </row>
    <row r="37" spans="2:7" ht="13.8" x14ac:dyDescent="0.25">
      <c r="B37" s="42"/>
      <c r="C37" s="32"/>
      <c r="D37" s="27"/>
      <c r="E37" s="27"/>
      <c r="F37" s="27"/>
      <c r="G37" s="33"/>
    </row>
    <row r="38" spans="2:7" ht="13.8" x14ac:dyDescent="0.25">
      <c r="B38" s="42">
        <f>B36+1</f>
        <v>26</v>
      </c>
      <c r="C38" s="32"/>
      <c r="D38" s="27" t="s">
        <v>27</v>
      </c>
      <c r="E38" s="28" t="s">
        <v>82</v>
      </c>
      <c r="F38" s="35">
        <f>F36/F26</f>
        <v>0.38216783216783234</v>
      </c>
      <c r="G38" s="33"/>
    </row>
    <row r="39" spans="2:7" ht="13.8" x14ac:dyDescent="0.25">
      <c r="B39" s="42"/>
      <c r="C39" s="32"/>
      <c r="D39" s="32"/>
      <c r="E39" s="32"/>
      <c r="F39" s="32"/>
      <c r="G39" s="33"/>
    </row>
    <row r="40" spans="2:7" ht="13.8" x14ac:dyDescent="0.25">
      <c r="B40" s="42">
        <f>B38+1</f>
        <v>27</v>
      </c>
      <c r="C40" s="32"/>
      <c r="D40" s="27" t="s">
        <v>26</v>
      </c>
      <c r="E40" s="28" t="s">
        <v>83</v>
      </c>
      <c r="F40" s="35">
        <f>F36/F17</f>
        <v>0.61856253537068517</v>
      </c>
      <c r="G40" s="33"/>
    </row>
    <row r="41" spans="2:7" ht="5.25" customHeight="1" x14ac:dyDescent="0.25">
      <c r="B41" s="39"/>
      <c r="C41" s="40"/>
      <c r="D41" s="40"/>
      <c r="E41" s="40"/>
      <c r="F41" s="40"/>
      <c r="G41" s="5"/>
    </row>
  </sheetData>
  <sheetProtection password="D917" sheet="1" selectLockedCells="1"/>
  <sortState xmlns:xlrd2="http://schemas.microsoft.com/office/spreadsheetml/2017/richdata2" ref="A8:C29">
    <sortCondition ref="A8:A29"/>
  </sortState>
  <mergeCells count="2">
    <mergeCell ref="B4:C4"/>
    <mergeCell ref="I2:J2"/>
  </mergeCells>
  <hyperlinks>
    <hyperlink ref="I27" r:id="rId1" xr:uid="{00000000-0004-0000-0000-000000000000}"/>
    <hyperlink ref="I2" location="Anwendungshilfe!A1" display="Hilfe …" xr:uid="{00000000-0004-0000-0000-000001000000}"/>
    <hyperlink ref="I2:J2" location="Anwendungshilfe!A1" display="Anwendungshilfe …" xr:uid="{00000000-0004-0000-00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Vorwärtskalkulation&amp;C&amp;8&amp;H Seite &amp;P&amp;R&amp;8 &amp;D / Verfasser </odd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pageSetUpPr fitToPage="1"/>
  </sheetPr>
  <dimension ref="B1:M41"/>
  <sheetViews>
    <sheetView zoomScaleNormal="100" workbookViewId="0"/>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71</v>
      </c>
      <c r="C2" s="51"/>
      <c r="D2" s="51"/>
      <c r="E2" s="51"/>
      <c r="F2" s="51"/>
      <c r="G2" s="2"/>
      <c r="I2" s="116" t="s">
        <v>96</v>
      </c>
      <c r="J2" s="117"/>
    </row>
    <row r="3" spans="2:10" ht="7.5" customHeight="1" x14ac:dyDescent="0.25">
      <c r="B3" s="3"/>
      <c r="C3" s="2"/>
      <c r="D3" s="51"/>
      <c r="E3" s="51"/>
      <c r="F3" s="51"/>
      <c r="G3" s="2"/>
    </row>
    <row r="4" spans="2:10" x14ac:dyDescent="0.25">
      <c r="B4" s="115">
        <v>72727</v>
      </c>
      <c r="C4" s="115"/>
      <c r="D4" s="51"/>
      <c r="E4" s="51"/>
      <c r="F4" s="51"/>
      <c r="G4" s="2"/>
    </row>
    <row r="6" spans="2:10" ht="24" customHeight="1" x14ac:dyDescent="0.25">
      <c r="B6" s="6" t="s">
        <v>1</v>
      </c>
      <c r="C6" s="7" t="s">
        <v>2</v>
      </c>
      <c r="D6" s="8" t="s">
        <v>3</v>
      </c>
      <c r="E6" s="26" t="s">
        <v>4</v>
      </c>
      <c r="F6" s="9" t="s">
        <v>5</v>
      </c>
      <c r="G6" s="10" t="s">
        <v>0</v>
      </c>
    </row>
    <row r="7" spans="2:10" ht="15.9" customHeight="1" x14ac:dyDescent="0.25">
      <c r="B7" s="47">
        <v>1</v>
      </c>
      <c r="C7" s="48" t="s">
        <v>6</v>
      </c>
      <c r="D7" s="49" t="s">
        <v>24</v>
      </c>
      <c r="E7" s="23">
        <v>1551.9420419022279</v>
      </c>
      <c r="F7" s="50">
        <f>E7</f>
        <v>1551.9420419022279</v>
      </c>
      <c r="G7" s="11"/>
    </row>
    <row r="8" spans="2:10" ht="15.9" customHeight="1" x14ac:dyDescent="0.25">
      <c r="B8" s="15">
        <f>B7+1</f>
        <v>2</v>
      </c>
      <c r="C8" s="16" t="s">
        <v>7</v>
      </c>
      <c r="D8" s="17" t="s">
        <v>19</v>
      </c>
      <c r="E8" s="24">
        <v>0.19</v>
      </c>
      <c r="F8" s="13">
        <f>F7*E8/(1+E8)</f>
        <v>247.78906551380109</v>
      </c>
      <c r="G8" s="11"/>
    </row>
    <row r="9" spans="2:10" ht="15.9" customHeight="1" x14ac:dyDescent="0.25">
      <c r="B9" s="6">
        <f t="shared" ref="B9:B28" si="0">B8+1</f>
        <v>3</v>
      </c>
      <c r="C9" s="18" t="s">
        <v>8</v>
      </c>
      <c r="D9" s="19" t="s">
        <v>23</v>
      </c>
      <c r="E9" s="20"/>
      <c r="F9" s="21">
        <f>F7-F8</f>
        <v>1304.1529763884269</v>
      </c>
      <c r="G9" s="11"/>
    </row>
    <row r="10" spans="2:10" ht="15.9" customHeight="1" x14ac:dyDescent="0.25">
      <c r="B10" s="15">
        <f t="shared" si="0"/>
        <v>4</v>
      </c>
      <c r="C10" s="16" t="s">
        <v>7</v>
      </c>
      <c r="D10" s="17" t="s">
        <v>18</v>
      </c>
      <c r="E10" s="24">
        <v>0.03</v>
      </c>
      <c r="F10" s="13">
        <f>F9*E10</f>
        <v>39.124589291652804</v>
      </c>
      <c r="G10" s="11"/>
    </row>
    <row r="11" spans="2:10" ht="15.9" customHeight="1" x14ac:dyDescent="0.25">
      <c r="B11" s="6">
        <f t="shared" si="0"/>
        <v>5</v>
      </c>
      <c r="C11" s="18" t="s">
        <v>8</v>
      </c>
      <c r="D11" s="19" t="s">
        <v>17</v>
      </c>
      <c r="E11" s="20"/>
      <c r="F11" s="21">
        <f>F9-F10</f>
        <v>1265.0283870967739</v>
      </c>
      <c r="G11" s="11"/>
    </row>
    <row r="12" spans="2:10" ht="15.9" customHeight="1" x14ac:dyDescent="0.25">
      <c r="B12" s="15">
        <f t="shared" si="0"/>
        <v>6</v>
      </c>
      <c r="C12" s="16" t="s">
        <v>7</v>
      </c>
      <c r="D12" s="17" t="s">
        <v>16</v>
      </c>
      <c r="E12" s="24">
        <v>0.02</v>
      </c>
      <c r="F12" s="13">
        <f>F11*E12</f>
        <v>25.300567741935481</v>
      </c>
      <c r="G12" s="11"/>
    </row>
    <row r="13" spans="2:10" ht="15.9" customHeight="1" x14ac:dyDescent="0.25">
      <c r="B13" s="15">
        <f t="shared" si="0"/>
        <v>7</v>
      </c>
      <c r="C13" s="16" t="s">
        <v>7</v>
      </c>
      <c r="D13" s="17" t="s">
        <v>15</v>
      </c>
      <c r="E13" s="24">
        <v>0.05</v>
      </c>
      <c r="F13" s="13">
        <f>F11*E13</f>
        <v>63.251419354838703</v>
      </c>
      <c r="G13" s="11"/>
    </row>
    <row r="14" spans="2:10" ht="15.9" customHeight="1" x14ac:dyDescent="0.25">
      <c r="B14" s="6">
        <f t="shared" si="0"/>
        <v>8</v>
      </c>
      <c r="C14" s="18" t="s">
        <v>8</v>
      </c>
      <c r="D14" s="19" t="s">
        <v>14</v>
      </c>
      <c r="E14" s="20"/>
      <c r="F14" s="21">
        <f>F11-F12-F13</f>
        <v>1176.4763999999998</v>
      </c>
      <c r="G14" s="11"/>
    </row>
    <row r="15" spans="2:10" ht="15.9" customHeight="1" x14ac:dyDescent="0.25">
      <c r="B15" s="15">
        <f t="shared" si="0"/>
        <v>9</v>
      </c>
      <c r="C15" s="16" t="s">
        <v>7</v>
      </c>
      <c r="D15" s="17" t="s">
        <v>13</v>
      </c>
      <c r="E15" s="24">
        <v>0.1</v>
      </c>
      <c r="F15" s="13">
        <f>F14*E15/(1+E15)</f>
        <v>106.95239999999997</v>
      </c>
      <c r="G15" s="11"/>
    </row>
    <row r="16" spans="2:10" ht="15.9" customHeight="1" x14ac:dyDescent="0.25">
      <c r="B16" s="6">
        <f t="shared" si="0"/>
        <v>10</v>
      </c>
      <c r="C16" s="18" t="s">
        <v>8</v>
      </c>
      <c r="D16" s="19" t="s">
        <v>32</v>
      </c>
      <c r="E16" s="20"/>
      <c r="F16" s="21">
        <f>F14-F15</f>
        <v>1069.5239999999999</v>
      </c>
      <c r="G16" s="11"/>
    </row>
    <row r="17" spans="2:13" ht="15.9" customHeight="1" x14ac:dyDescent="0.25">
      <c r="B17" s="15">
        <f t="shared" si="0"/>
        <v>11</v>
      </c>
      <c r="C17" s="16" t="s">
        <v>7</v>
      </c>
      <c r="D17" s="17" t="s">
        <v>20</v>
      </c>
      <c r="E17" s="24">
        <v>0.08</v>
      </c>
      <c r="F17" s="13">
        <f>F16*E17/(1+E17)</f>
        <v>79.223999999999975</v>
      </c>
      <c r="G17" s="11"/>
    </row>
    <row r="18" spans="2:13" ht="15.9" customHeight="1" x14ac:dyDescent="0.25">
      <c r="B18" s="6">
        <f t="shared" si="0"/>
        <v>12</v>
      </c>
      <c r="C18" s="18" t="s">
        <v>8</v>
      </c>
      <c r="D18" s="19" t="s">
        <v>12</v>
      </c>
      <c r="E18" s="20"/>
      <c r="F18" s="21">
        <f>F16-F17</f>
        <v>990.3</v>
      </c>
      <c r="G18" s="11"/>
    </row>
    <row r="19" spans="2:13" ht="15.9" customHeight="1" x14ac:dyDescent="0.25">
      <c r="B19" s="15">
        <f t="shared" si="0"/>
        <v>13</v>
      </c>
      <c r="C19" s="16" t="s">
        <v>7</v>
      </c>
      <c r="D19" s="17" t="s">
        <v>72</v>
      </c>
      <c r="E19" s="23">
        <v>25</v>
      </c>
      <c r="F19" s="13">
        <f>E19</f>
        <v>25</v>
      </c>
      <c r="G19" s="11"/>
    </row>
    <row r="20" spans="2:13" ht="15.9" customHeight="1" x14ac:dyDescent="0.25">
      <c r="B20" s="6">
        <f t="shared" si="0"/>
        <v>14</v>
      </c>
      <c r="C20" s="18" t="s">
        <v>8</v>
      </c>
      <c r="D20" s="19" t="s">
        <v>10</v>
      </c>
      <c r="E20" s="20"/>
      <c r="F20" s="21">
        <f>F18-F19</f>
        <v>965.3</v>
      </c>
      <c r="G20" s="11"/>
    </row>
    <row r="21" spans="2:13" ht="15.9" customHeight="1" x14ac:dyDescent="0.25">
      <c r="B21" s="15">
        <f t="shared" si="0"/>
        <v>15</v>
      </c>
      <c r="C21" s="16" t="s">
        <v>6</v>
      </c>
      <c r="D21" s="17" t="s">
        <v>22</v>
      </c>
      <c r="E21" s="24">
        <v>0.02</v>
      </c>
      <c r="F21" s="14">
        <f>F20*E21/(1-E21)</f>
        <v>19.700000000000003</v>
      </c>
      <c r="G21" s="11"/>
    </row>
    <row r="22" spans="2:13" ht="15.9" customHeight="1" x14ac:dyDescent="0.25">
      <c r="B22" s="6">
        <f t="shared" si="0"/>
        <v>16</v>
      </c>
      <c r="C22" s="18" t="s">
        <v>8</v>
      </c>
      <c r="D22" s="19" t="s">
        <v>9</v>
      </c>
      <c r="E22" s="20"/>
      <c r="F22" s="22">
        <f>F20+F21</f>
        <v>985</v>
      </c>
      <c r="G22" s="11"/>
    </row>
    <row r="23" spans="2:13" ht="15.9" customHeight="1" x14ac:dyDescent="0.25">
      <c r="B23" s="15">
        <f t="shared" si="0"/>
        <v>17</v>
      </c>
      <c r="C23" s="16" t="s">
        <v>7</v>
      </c>
      <c r="D23" s="17" t="s">
        <v>31</v>
      </c>
      <c r="E23" s="23">
        <v>5</v>
      </c>
      <c r="F23" s="14">
        <f>E23</f>
        <v>5</v>
      </c>
      <c r="G23" s="11"/>
    </row>
    <row r="24" spans="2:13" ht="15.9" customHeight="1" x14ac:dyDescent="0.25">
      <c r="B24" s="15">
        <f t="shared" si="0"/>
        <v>18</v>
      </c>
      <c r="C24" s="16" t="s">
        <v>6</v>
      </c>
      <c r="D24" s="17" t="s">
        <v>30</v>
      </c>
      <c r="E24" s="24">
        <v>0</v>
      </c>
      <c r="F24" s="14">
        <f>(F22-E23)*E24/(1-E24-E25)</f>
        <v>0</v>
      </c>
      <c r="G24" s="11"/>
    </row>
    <row r="25" spans="2:13" ht="15.9" customHeight="1" x14ac:dyDescent="0.25">
      <c r="B25" s="15">
        <f t="shared" si="0"/>
        <v>19</v>
      </c>
      <c r="C25" s="16" t="s">
        <v>6</v>
      </c>
      <c r="D25" s="17" t="s">
        <v>21</v>
      </c>
      <c r="E25" s="24">
        <v>0.02</v>
      </c>
      <c r="F25" s="14">
        <f>(F22-E23)/(1-E24-E25)*E25</f>
        <v>20</v>
      </c>
      <c r="G25" s="11"/>
      <c r="H25"/>
      <c r="I25"/>
      <c r="J25"/>
      <c r="K25"/>
      <c r="L25"/>
      <c r="M25"/>
    </row>
    <row r="26" spans="2:13" ht="15.9" customHeight="1" x14ac:dyDescent="0.25">
      <c r="B26" s="6">
        <f t="shared" si="0"/>
        <v>20</v>
      </c>
      <c r="C26" s="18" t="s">
        <v>8</v>
      </c>
      <c r="D26" s="19" t="s">
        <v>33</v>
      </c>
      <c r="E26" s="20"/>
      <c r="F26" s="21">
        <f>F22-F23+F24+F25</f>
        <v>1000</v>
      </c>
      <c r="G26" s="11"/>
      <c r="H26"/>
      <c r="I26" t="s">
        <v>69</v>
      </c>
      <c r="J26"/>
      <c r="K26"/>
      <c r="L26"/>
      <c r="M26"/>
    </row>
    <row r="27" spans="2:13" ht="15.9" customHeight="1" x14ac:dyDescent="0.25">
      <c r="B27" s="15">
        <f t="shared" si="0"/>
        <v>21</v>
      </c>
      <c r="C27" s="16" t="s">
        <v>6</v>
      </c>
      <c r="D27" s="17" t="s">
        <v>19</v>
      </c>
      <c r="E27" s="25">
        <v>0.19</v>
      </c>
      <c r="F27" s="13">
        <f>F26*E27</f>
        <v>190</v>
      </c>
      <c r="G27" s="11"/>
      <c r="H27"/>
      <c r="I27" s="52" t="s">
        <v>70</v>
      </c>
      <c r="J27"/>
      <c r="K27"/>
      <c r="L27"/>
      <c r="M27"/>
    </row>
    <row r="28" spans="2:13" ht="15.9" customHeight="1" x14ac:dyDescent="0.25">
      <c r="B28" s="6">
        <f t="shared" si="0"/>
        <v>22</v>
      </c>
      <c r="C28" s="18" t="s">
        <v>8</v>
      </c>
      <c r="D28" s="19" t="s">
        <v>73</v>
      </c>
      <c r="E28" s="20"/>
      <c r="F28" s="21">
        <f>F26+F27</f>
        <v>1190</v>
      </c>
      <c r="G28" s="11"/>
      <c r="H28"/>
      <c r="I28"/>
      <c r="J28"/>
      <c r="K28"/>
      <c r="L28"/>
      <c r="M28"/>
    </row>
    <row r="30" spans="2:13" x14ac:dyDescent="0.25">
      <c r="B30" s="36" t="s">
        <v>28</v>
      </c>
      <c r="C30"/>
      <c r="D30"/>
      <c r="E30"/>
      <c r="F30"/>
    </row>
    <row r="31" spans="2:13" ht="6.75" customHeight="1" x14ac:dyDescent="0.25">
      <c r="B31" s="37"/>
      <c r="C31" s="38"/>
      <c r="D31" s="38"/>
      <c r="E31" s="38"/>
      <c r="F31" s="38"/>
      <c r="G31" s="4"/>
    </row>
    <row r="32" spans="2:13" s="12" customFormat="1" ht="13.8" x14ac:dyDescent="0.25">
      <c r="B32" s="42">
        <f>B28+1</f>
        <v>23</v>
      </c>
      <c r="C32" s="27"/>
      <c r="D32" s="27" t="s">
        <v>64</v>
      </c>
      <c r="E32" s="28" t="s">
        <v>74</v>
      </c>
      <c r="F32" s="29">
        <f>F9/F18</f>
        <v>1.3169271699368139</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75</v>
      </c>
      <c r="F34" s="29">
        <f>F7/F18</f>
        <v>1.5671433322248085</v>
      </c>
      <c r="G34" s="30"/>
    </row>
    <row r="35" spans="2:7" x14ac:dyDescent="0.25">
      <c r="B35" s="43"/>
      <c r="C35" s="32"/>
      <c r="D35" s="32"/>
      <c r="E35" s="32"/>
      <c r="F35" s="32"/>
      <c r="G35" s="33"/>
    </row>
    <row r="36" spans="2:7" ht="13.8" x14ac:dyDescent="0.25">
      <c r="B36" s="42">
        <f>B34+1</f>
        <v>25</v>
      </c>
      <c r="C36" s="32"/>
      <c r="D36" s="27" t="s">
        <v>25</v>
      </c>
      <c r="E36" s="28" t="s">
        <v>76</v>
      </c>
      <c r="F36" s="34">
        <f>F9-F18</f>
        <v>313.8529763884269</v>
      </c>
      <c r="G36" s="33"/>
    </row>
    <row r="37" spans="2:7" ht="13.8" x14ac:dyDescent="0.25">
      <c r="B37" s="42"/>
      <c r="C37" s="32"/>
      <c r="D37" s="27"/>
      <c r="E37" s="27"/>
      <c r="F37" s="27"/>
      <c r="G37" s="33"/>
    </row>
    <row r="38" spans="2:7" ht="13.8" x14ac:dyDescent="0.25">
      <c r="B38" s="42">
        <f>B36+1</f>
        <v>26</v>
      </c>
      <c r="C38" s="32"/>
      <c r="D38" s="27" t="s">
        <v>27</v>
      </c>
      <c r="E38" s="28" t="s">
        <v>77</v>
      </c>
      <c r="F38" s="35">
        <f>F36/F9</f>
        <v>0.2406565656565656</v>
      </c>
      <c r="G38" s="33"/>
    </row>
    <row r="39" spans="2:7" ht="13.8" x14ac:dyDescent="0.25">
      <c r="B39" s="42"/>
      <c r="C39" s="32"/>
      <c r="D39" s="32"/>
      <c r="E39" s="32"/>
      <c r="F39" s="32"/>
      <c r="G39" s="33"/>
    </row>
    <row r="40" spans="2:7" ht="13.8" x14ac:dyDescent="0.25">
      <c r="B40" s="42">
        <f>B38+1</f>
        <v>27</v>
      </c>
      <c r="C40" s="32"/>
      <c r="D40" s="27" t="s">
        <v>26</v>
      </c>
      <c r="E40" s="28" t="s">
        <v>78</v>
      </c>
      <c r="F40" s="35">
        <f>F36/F18</f>
        <v>0.31692716993681402</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100-000000000000}"/>
    <hyperlink ref="I2" location="Anwendungshilfe!A1" display="Hilfe …" xr:uid="{00000000-0004-0000-0100-000001000000}"/>
    <hyperlink ref="I2:J2" location="Anwendungshilfe!A1" display="Anwendungshilfe …" xr:uid="{00000000-0004-0000-01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Rückwärtskalkulation&amp;C&amp;8&amp;H Seite &amp;P&amp;R&amp;8 &amp;D / Verfasser </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B1:J41"/>
  <sheetViews>
    <sheetView zoomScaleNormal="100" workbookViewId="0"/>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86</v>
      </c>
      <c r="C2" s="2"/>
      <c r="D2" s="2"/>
      <c r="E2" s="2"/>
      <c r="F2" s="2"/>
      <c r="G2" s="2"/>
      <c r="I2" s="116" t="s">
        <v>96</v>
      </c>
      <c r="J2" s="117"/>
    </row>
    <row r="3" spans="2:10" ht="7.5" customHeight="1" x14ac:dyDescent="0.25">
      <c r="B3" s="3"/>
      <c r="C3" s="2"/>
      <c r="D3" s="2"/>
      <c r="E3" s="2"/>
      <c r="F3" s="2"/>
      <c r="G3" s="2"/>
    </row>
    <row r="4" spans="2:10" x14ac:dyDescent="0.25">
      <c r="B4" s="115">
        <v>72727</v>
      </c>
      <c r="C4" s="115"/>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1190</v>
      </c>
      <c r="F7" s="21">
        <v>1190</v>
      </c>
      <c r="G7" s="11"/>
    </row>
    <row r="8" spans="2:10" ht="15.9" customHeight="1" x14ac:dyDescent="0.25">
      <c r="B8" s="15">
        <v>2</v>
      </c>
      <c r="C8" s="16" t="s">
        <v>7</v>
      </c>
      <c r="D8" s="17" t="s">
        <v>19</v>
      </c>
      <c r="E8" s="24">
        <v>0.19</v>
      </c>
      <c r="F8" s="13">
        <v>190</v>
      </c>
      <c r="G8" s="11"/>
    </row>
    <row r="9" spans="2:10" ht="15.9" customHeight="1" x14ac:dyDescent="0.25">
      <c r="B9" s="6">
        <v>3</v>
      </c>
      <c r="C9" s="18" t="s">
        <v>6</v>
      </c>
      <c r="D9" s="19" t="s">
        <v>33</v>
      </c>
      <c r="E9" s="20"/>
      <c r="F9" s="21">
        <v>1000</v>
      </c>
      <c r="G9" s="53" t="s">
        <v>87</v>
      </c>
    </row>
    <row r="10" spans="2:10" ht="15.9" customHeight="1" x14ac:dyDescent="0.25">
      <c r="B10" s="15">
        <v>4</v>
      </c>
      <c r="C10" s="16" t="s">
        <v>7</v>
      </c>
      <c r="D10" s="17" t="s">
        <v>21</v>
      </c>
      <c r="E10" s="24">
        <v>0.02</v>
      </c>
      <c r="F10" s="13">
        <v>20</v>
      </c>
      <c r="G10" s="53" t="s">
        <v>88</v>
      </c>
    </row>
    <row r="11" spans="2:10" ht="15.9" customHeight="1" x14ac:dyDescent="0.25">
      <c r="B11" s="15">
        <v>5</v>
      </c>
      <c r="C11" s="16" t="s">
        <v>7</v>
      </c>
      <c r="D11" s="17" t="s">
        <v>30</v>
      </c>
      <c r="E11" s="24">
        <v>0</v>
      </c>
      <c r="F11" s="13">
        <v>0</v>
      </c>
      <c r="G11" s="11"/>
    </row>
    <row r="12" spans="2:10" ht="15.9" customHeight="1" x14ac:dyDescent="0.25">
      <c r="B12" s="15">
        <v>6</v>
      </c>
      <c r="C12" s="16" t="s">
        <v>6</v>
      </c>
      <c r="D12" s="17" t="s">
        <v>31</v>
      </c>
      <c r="E12" s="23">
        <v>5</v>
      </c>
      <c r="F12" s="13">
        <v>5</v>
      </c>
      <c r="G12" s="11"/>
    </row>
    <row r="13" spans="2:10" ht="15.9" customHeight="1" x14ac:dyDescent="0.25">
      <c r="B13" s="6">
        <v>7</v>
      </c>
      <c r="C13" s="18" t="s">
        <v>8</v>
      </c>
      <c r="D13" s="19" t="s">
        <v>9</v>
      </c>
      <c r="E13" s="20"/>
      <c r="F13" s="21">
        <v>985</v>
      </c>
      <c r="G13" s="11"/>
    </row>
    <row r="14" spans="2:10" ht="15.9" customHeight="1" x14ac:dyDescent="0.25">
      <c r="B14" s="15">
        <v>8</v>
      </c>
      <c r="C14" s="16" t="s">
        <v>7</v>
      </c>
      <c r="D14" s="17" t="s">
        <v>22</v>
      </c>
      <c r="E14" s="24">
        <v>0.02</v>
      </c>
      <c r="F14" s="13">
        <v>19.7</v>
      </c>
      <c r="G14" s="11"/>
    </row>
    <row r="15" spans="2:10" ht="15.9" customHeight="1" x14ac:dyDescent="0.25">
      <c r="B15" s="6">
        <v>9</v>
      </c>
      <c r="C15" s="18" t="s">
        <v>8</v>
      </c>
      <c r="D15" s="19" t="s">
        <v>10</v>
      </c>
      <c r="E15" s="20"/>
      <c r="F15" s="21">
        <v>965.3</v>
      </c>
      <c r="G15" s="11"/>
    </row>
    <row r="16" spans="2:10" ht="15.9" customHeight="1" x14ac:dyDescent="0.25">
      <c r="B16" s="15">
        <v>10</v>
      </c>
      <c r="C16" s="16" t="s">
        <v>6</v>
      </c>
      <c r="D16" s="17" t="s">
        <v>11</v>
      </c>
      <c r="E16" s="23">
        <v>25</v>
      </c>
      <c r="F16" s="13">
        <v>25</v>
      </c>
      <c r="G16" s="11"/>
    </row>
    <row r="17" spans="2:9" ht="15.9" customHeight="1" x14ac:dyDescent="0.25">
      <c r="B17" s="6">
        <v>11</v>
      </c>
      <c r="C17" s="18" t="s">
        <v>8</v>
      </c>
      <c r="D17" s="19" t="s">
        <v>12</v>
      </c>
      <c r="E17" s="20"/>
      <c r="F17" s="21">
        <v>990.3</v>
      </c>
      <c r="G17" s="11"/>
    </row>
    <row r="18" spans="2:9" ht="15.9" customHeight="1" x14ac:dyDescent="0.25">
      <c r="B18" s="15">
        <v>12</v>
      </c>
      <c r="C18" s="16" t="s">
        <v>6</v>
      </c>
      <c r="D18" s="17" t="s">
        <v>20</v>
      </c>
      <c r="E18" s="24">
        <v>0.08</v>
      </c>
      <c r="F18" s="13">
        <v>79.224000000000004</v>
      </c>
      <c r="G18" s="11"/>
    </row>
    <row r="19" spans="2:9" ht="15.9" customHeight="1" x14ac:dyDescent="0.25">
      <c r="B19" s="6">
        <v>13</v>
      </c>
      <c r="C19" s="18" t="s">
        <v>8</v>
      </c>
      <c r="D19" s="19" t="s">
        <v>32</v>
      </c>
      <c r="E19" s="54"/>
      <c r="F19" s="21">
        <v>1069.5239999999999</v>
      </c>
      <c r="G19" s="11"/>
    </row>
    <row r="20" spans="2:9" ht="30" customHeight="1" x14ac:dyDescent="0.25">
      <c r="B20" s="15">
        <v>14</v>
      </c>
      <c r="C20" s="16"/>
      <c r="D20" s="17" t="s">
        <v>89</v>
      </c>
      <c r="E20" s="55">
        <v>9.9998552721435333E-2</v>
      </c>
      <c r="F20" s="56">
        <v>106.95085210084039</v>
      </c>
      <c r="G20" s="11"/>
    </row>
    <row r="21" spans="2:9" ht="15.9" customHeight="1" x14ac:dyDescent="0.25">
      <c r="B21" s="6">
        <v>15</v>
      </c>
      <c r="C21" s="18" t="s">
        <v>8</v>
      </c>
      <c r="D21" s="19" t="s">
        <v>14</v>
      </c>
      <c r="E21" s="57"/>
      <c r="F21" s="21">
        <v>1176.4748521008403</v>
      </c>
      <c r="G21" s="11"/>
    </row>
    <row r="22" spans="2:9" ht="15.9" customHeight="1" x14ac:dyDescent="0.25">
      <c r="B22" s="15">
        <v>16</v>
      </c>
      <c r="C22" s="16" t="s">
        <v>7</v>
      </c>
      <c r="D22" s="17" t="s">
        <v>15</v>
      </c>
      <c r="E22" s="24">
        <v>0.05</v>
      </c>
      <c r="F22" s="13">
        <v>63.25133613445378</v>
      </c>
      <c r="G22" s="11"/>
    </row>
    <row r="23" spans="2:9" ht="15.9" customHeight="1" x14ac:dyDescent="0.25">
      <c r="B23" s="15">
        <v>17</v>
      </c>
      <c r="C23" s="16" t="s">
        <v>7</v>
      </c>
      <c r="D23" s="17" t="s">
        <v>16</v>
      </c>
      <c r="E23" s="24">
        <v>0.02</v>
      </c>
      <c r="F23" s="14">
        <v>25.300534453781513</v>
      </c>
      <c r="G23" s="53" t="s">
        <v>90</v>
      </c>
    </row>
    <row r="24" spans="2:9" ht="15.9" customHeight="1" x14ac:dyDescent="0.25">
      <c r="B24" s="6">
        <v>18</v>
      </c>
      <c r="C24" s="18" t="s">
        <v>8</v>
      </c>
      <c r="D24" s="19" t="s">
        <v>17</v>
      </c>
      <c r="E24" s="20"/>
      <c r="F24" s="22">
        <v>1265.0267226890755</v>
      </c>
      <c r="G24" s="53" t="s">
        <v>88</v>
      </c>
    </row>
    <row r="25" spans="2:9" ht="15.9" customHeight="1" x14ac:dyDescent="0.25">
      <c r="B25" s="15">
        <v>19</v>
      </c>
      <c r="C25" s="16" t="s">
        <v>7</v>
      </c>
      <c r="D25" s="17" t="s">
        <v>18</v>
      </c>
      <c r="E25" s="24">
        <v>0.03</v>
      </c>
      <c r="F25" s="14">
        <v>39.124537815126047</v>
      </c>
      <c r="G25" s="11"/>
    </row>
    <row r="26" spans="2:9" ht="15.9" customHeight="1" x14ac:dyDescent="0.25">
      <c r="B26" s="6">
        <v>20</v>
      </c>
      <c r="C26" s="18" t="s">
        <v>8</v>
      </c>
      <c r="D26" s="19" t="s">
        <v>23</v>
      </c>
      <c r="E26" s="20"/>
      <c r="F26" s="21">
        <v>1304.1512605042017</v>
      </c>
      <c r="G26" s="11"/>
      <c r="I26" s="1" t="s">
        <v>69</v>
      </c>
    </row>
    <row r="27" spans="2:9" ht="15.9" customHeight="1" x14ac:dyDescent="0.25">
      <c r="B27" s="15">
        <v>21</v>
      </c>
      <c r="C27" s="16" t="s">
        <v>7</v>
      </c>
      <c r="D27" s="17" t="s">
        <v>19</v>
      </c>
      <c r="E27" s="25">
        <v>0.19</v>
      </c>
      <c r="F27" s="13">
        <v>247.78873949579835</v>
      </c>
      <c r="G27" s="11"/>
      <c r="I27" s="46" t="s">
        <v>70</v>
      </c>
    </row>
    <row r="28" spans="2:9" ht="15.9" customHeight="1" x14ac:dyDescent="0.25">
      <c r="B28" s="6">
        <v>22</v>
      </c>
      <c r="C28" s="18" t="s">
        <v>8</v>
      </c>
      <c r="D28" s="19" t="s">
        <v>24</v>
      </c>
      <c r="E28" s="23">
        <v>1551.94</v>
      </c>
      <c r="F28" s="21">
        <v>1551.94</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v>23</v>
      </c>
      <c r="C32" s="27"/>
      <c r="D32" s="27" t="s">
        <v>64</v>
      </c>
      <c r="E32" s="28" t="s">
        <v>79</v>
      </c>
      <c r="F32" s="29">
        <v>1.3169254372454828</v>
      </c>
      <c r="G32" s="30"/>
    </row>
    <row r="33" spans="2:7" s="12" customFormat="1" ht="12" customHeight="1" x14ac:dyDescent="0.25">
      <c r="B33" s="42"/>
      <c r="C33" s="27"/>
      <c r="D33" s="27"/>
      <c r="E33" s="27"/>
      <c r="F33" s="31"/>
      <c r="G33" s="30"/>
    </row>
    <row r="34" spans="2:7" s="12" customFormat="1" ht="13.8" x14ac:dyDescent="0.25">
      <c r="B34" s="42">
        <v>24</v>
      </c>
      <c r="C34" s="27"/>
      <c r="D34" s="27" t="s">
        <v>65</v>
      </c>
      <c r="E34" s="28" t="s">
        <v>80</v>
      </c>
      <c r="F34" s="29">
        <v>1.5671412703221248</v>
      </c>
      <c r="G34" s="30"/>
    </row>
    <row r="35" spans="2:7" x14ac:dyDescent="0.25">
      <c r="B35" s="43"/>
      <c r="C35" s="32"/>
      <c r="D35" s="32"/>
      <c r="E35" s="32"/>
      <c r="F35" s="32"/>
      <c r="G35" s="33"/>
    </row>
    <row r="36" spans="2:7" ht="13.8" x14ac:dyDescent="0.25">
      <c r="B36" s="42">
        <v>25</v>
      </c>
      <c r="C36" s="32"/>
      <c r="D36" s="27" t="s">
        <v>25</v>
      </c>
      <c r="E36" s="28" t="s">
        <v>81</v>
      </c>
      <c r="F36" s="34">
        <v>313.85126050420172</v>
      </c>
      <c r="G36" s="33"/>
    </row>
    <row r="37" spans="2:7" ht="13.8" x14ac:dyDescent="0.25">
      <c r="B37" s="42"/>
      <c r="C37" s="32"/>
      <c r="D37" s="27"/>
      <c r="E37" s="27"/>
      <c r="F37" s="27"/>
      <c r="G37" s="33"/>
    </row>
    <row r="38" spans="2:7" ht="13.8" x14ac:dyDescent="0.25">
      <c r="B38" s="42">
        <v>26</v>
      </c>
      <c r="C38" s="32"/>
      <c r="D38" s="27" t="s">
        <v>27</v>
      </c>
      <c r="E38" s="28" t="s">
        <v>82</v>
      </c>
      <c r="F38" s="35">
        <v>0.24065556658118228</v>
      </c>
      <c r="G38" s="33"/>
    </row>
    <row r="39" spans="2:7" ht="13.8" x14ac:dyDescent="0.25">
      <c r="B39" s="42"/>
      <c r="C39" s="32"/>
      <c r="D39" s="32"/>
      <c r="E39" s="32"/>
      <c r="F39" s="32"/>
      <c r="G39" s="33"/>
    </row>
    <row r="40" spans="2:7" ht="13.8" x14ac:dyDescent="0.25">
      <c r="B40" s="42">
        <v>27</v>
      </c>
      <c r="C40" s="32"/>
      <c r="D40" s="27" t="s">
        <v>26</v>
      </c>
      <c r="E40" s="28" t="s">
        <v>83</v>
      </c>
      <c r="F40" s="35">
        <v>0.31692543724548294</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200-000000000000}"/>
    <hyperlink ref="I2" location="Anwendungshilfe!A1" display="Hilfe …" xr:uid="{00000000-0004-0000-0200-000001000000}"/>
    <hyperlink ref="I2:J2" location="Anwendungshilfe!A1" display="Anwendungshilfe …" xr:uid="{00000000-0004-0000-02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Differenzkalkulation&amp;C&amp;8&amp;H Seite &amp;P&amp;R&amp;8 &amp;D / Verfasser </oddFooter>
  </headerFooter>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174"/>
  <sheetViews>
    <sheetView zoomScaleNormal="100" workbookViewId="0">
      <pane ySplit="12" topLeftCell="A13" activePane="bottomLeft" state="frozen"/>
      <selection pane="bottomLeft"/>
    </sheetView>
  </sheetViews>
  <sheetFormatPr baseColWidth="10" defaultColWidth="11.44140625" defaultRowHeight="14.4" x14ac:dyDescent="0.3"/>
  <cols>
    <col min="1" max="1" width="1.44140625" style="58" customWidth="1"/>
    <col min="2" max="2" width="3.33203125" style="58" customWidth="1"/>
    <col min="3" max="3" width="4" style="58" customWidth="1"/>
    <col min="4" max="4" width="60.88671875" style="58" customWidth="1"/>
    <col min="5" max="16384" width="11.44140625" style="58"/>
  </cols>
  <sheetData>
    <row r="1" spans="2:12" ht="6.75" customHeight="1" x14ac:dyDescent="0.3"/>
    <row r="2" spans="2:12" ht="21" x14ac:dyDescent="0.4">
      <c r="B2" s="81" t="s">
        <v>54</v>
      </c>
      <c r="C2" s="82"/>
      <c r="D2" s="82"/>
      <c r="E2" s="82"/>
      <c r="F2" s="82"/>
      <c r="G2" s="82"/>
      <c r="H2" s="82"/>
      <c r="I2" s="82"/>
      <c r="J2" s="82"/>
    </row>
    <row r="3" spans="2:12" ht="15" customHeight="1" x14ac:dyDescent="0.3">
      <c r="B3" s="83"/>
      <c r="C3" s="84"/>
      <c r="D3" s="85"/>
      <c r="E3" s="85"/>
      <c r="F3" s="85"/>
      <c r="G3" s="86"/>
      <c r="H3" s="86"/>
      <c r="I3" s="86"/>
      <c r="J3" s="86"/>
    </row>
    <row r="4" spans="2:12" ht="15" customHeight="1" x14ac:dyDescent="0.3">
      <c r="B4" s="87"/>
      <c r="C4" s="88"/>
      <c r="D4" s="89"/>
      <c r="E4" s="89"/>
      <c r="F4" s="89"/>
      <c r="G4" s="90"/>
      <c r="H4" s="90"/>
      <c r="I4" s="90"/>
      <c r="J4" s="90"/>
      <c r="L4" s="59"/>
    </row>
    <row r="5" spans="2:12" ht="8.25" customHeight="1" x14ac:dyDescent="0.3"/>
    <row r="6" spans="2:12" ht="15" customHeight="1" x14ac:dyDescent="0.35">
      <c r="B6" s="60" t="s">
        <v>34</v>
      </c>
      <c r="C6" s="61"/>
      <c r="D6" s="61"/>
      <c r="E6" s="61"/>
      <c r="F6" s="61"/>
      <c r="G6" s="61"/>
      <c r="H6" s="61"/>
      <c r="I6" s="61"/>
      <c r="J6" s="61"/>
    </row>
    <row r="7" spans="2:12" ht="6.75" customHeight="1" x14ac:dyDescent="0.35">
      <c r="B7" s="61"/>
      <c r="C7" s="61"/>
      <c r="D7" s="61"/>
      <c r="E7" s="61"/>
      <c r="F7" s="61"/>
      <c r="G7" s="61"/>
      <c r="H7" s="62"/>
      <c r="I7" s="63"/>
      <c r="J7" s="61"/>
    </row>
    <row r="8" spans="2:12" x14ac:dyDescent="0.3">
      <c r="B8" s="61"/>
      <c r="C8" s="64" t="s">
        <v>35</v>
      </c>
      <c r="D8" s="44" t="s">
        <v>55</v>
      </c>
      <c r="E8" s="61"/>
      <c r="F8" s="61"/>
      <c r="G8" s="61"/>
      <c r="H8" s="45"/>
      <c r="I8" s="61"/>
      <c r="J8" s="61"/>
      <c r="L8" s="59"/>
    </row>
    <row r="9" spans="2:12" x14ac:dyDescent="0.3">
      <c r="B9" s="61"/>
      <c r="C9" s="64" t="s">
        <v>36</v>
      </c>
      <c r="D9" s="44" t="s">
        <v>56</v>
      </c>
      <c r="E9" s="61"/>
      <c r="F9" s="61"/>
      <c r="G9" s="61"/>
      <c r="H9" s="45"/>
      <c r="I9" s="61"/>
      <c r="J9" s="61"/>
    </row>
    <row r="10" spans="2:12" x14ac:dyDescent="0.3">
      <c r="B10" s="61"/>
      <c r="C10" s="64" t="s">
        <v>37</v>
      </c>
      <c r="D10" s="44" t="s">
        <v>38</v>
      </c>
      <c r="E10" s="61"/>
      <c r="F10" s="61"/>
      <c r="G10" s="61"/>
      <c r="H10" s="45"/>
      <c r="I10" s="65"/>
      <c r="J10" s="61"/>
      <c r="L10" s="66"/>
    </row>
    <row r="11" spans="2:12" x14ac:dyDescent="0.3">
      <c r="B11" s="61"/>
      <c r="C11" s="64" t="s">
        <v>39</v>
      </c>
      <c r="D11" s="44" t="s">
        <v>57</v>
      </c>
      <c r="E11" s="61"/>
      <c r="F11" s="61"/>
      <c r="G11" s="61"/>
      <c r="H11" s="45"/>
      <c r="I11" s="65"/>
      <c r="J11" s="61"/>
    </row>
    <row r="12" spans="2:12" ht="6.75" customHeight="1" x14ac:dyDescent="0.35">
      <c r="B12" s="61"/>
      <c r="C12" s="61"/>
      <c r="D12" s="61"/>
      <c r="E12" s="61"/>
      <c r="F12" s="61"/>
      <c r="G12" s="61"/>
      <c r="H12" s="62"/>
      <c r="I12" s="63"/>
      <c r="J12" s="61"/>
    </row>
    <row r="13" spans="2:12" ht="18" x14ac:dyDescent="0.35">
      <c r="B13" s="91" t="str">
        <f>CONCATENATE($C$8," ",$D$8)</f>
        <v>1. Technische Informationen zur Anwendung des Tools</v>
      </c>
      <c r="C13" s="61"/>
      <c r="D13" s="61"/>
      <c r="E13" s="61"/>
      <c r="F13" s="61"/>
      <c r="G13" s="61"/>
      <c r="H13" s="61"/>
      <c r="I13" s="61"/>
      <c r="J13" s="61"/>
    </row>
    <row r="14" spans="2:12" x14ac:dyDescent="0.3">
      <c r="B14" s="61"/>
      <c r="C14" s="61"/>
      <c r="D14" s="61"/>
      <c r="E14" s="61"/>
      <c r="F14" s="61"/>
      <c r="G14" s="61"/>
      <c r="H14" s="61"/>
      <c r="I14" s="61"/>
      <c r="J14" s="61"/>
    </row>
    <row r="15" spans="2:12" ht="15.6" x14ac:dyDescent="0.3">
      <c r="B15" s="67"/>
      <c r="C15" s="68" t="s">
        <v>40</v>
      </c>
      <c r="D15" s="68"/>
      <c r="E15" s="68"/>
      <c r="F15" s="68"/>
      <c r="G15" s="68"/>
      <c r="H15" s="68"/>
      <c r="I15" s="68"/>
      <c r="J15" s="68"/>
    </row>
    <row r="16" spans="2:12" ht="15.6" x14ac:dyDescent="0.3">
      <c r="B16" s="61"/>
      <c r="C16" s="69" t="s">
        <v>41</v>
      </c>
      <c r="D16" s="68"/>
      <c r="E16" s="69" t="s">
        <v>42</v>
      </c>
      <c r="F16" s="68"/>
      <c r="G16" s="68"/>
      <c r="H16" s="68"/>
      <c r="I16" s="68"/>
      <c r="J16" s="68"/>
    </row>
    <row r="17" spans="2:10" ht="15.6" x14ac:dyDescent="0.3">
      <c r="B17" s="61"/>
      <c r="C17" s="68"/>
      <c r="D17" s="70" t="s">
        <v>59</v>
      </c>
      <c r="E17" s="92" t="s">
        <v>60</v>
      </c>
      <c r="F17" s="71"/>
      <c r="G17" s="71"/>
      <c r="H17" s="68"/>
      <c r="I17" s="68"/>
      <c r="J17" s="68"/>
    </row>
    <row r="18" spans="2:10" ht="15.6" x14ac:dyDescent="0.3">
      <c r="B18" s="61"/>
      <c r="C18" s="68"/>
      <c r="D18" s="70" t="s">
        <v>84</v>
      </c>
      <c r="E18" s="92" t="s">
        <v>85</v>
      </c>
      <c r="F18" s="71"/>
      <c r="G18" s="71"/>
      <c r="H18" s="68"/>
      <c r="I18" s="68"/>
      <c r="J18" s="68"/>
    </row>
    <row r="19" spans="2:10" ht="15" customHeight="1" x14ac:dyDescent="0.3">
      <c r="B19" s="61"/>
      <c r="C19" s="68"/>
      <c r="D19" s="72" t="s">
        <v>91</v>
      </c>
      <c r="E19" s="92" t="s">
        <v>92</v>
      </c>
      <c r="F19" s="68"/>
      <c r="G19" s="68"/>
      <c r="H19" s="68"/>
      <c r="I19" s="68"/>
      <c r="J19" s="68"/>
    </row>
    <row r="20" spans="2:10" ht="15" customHeight="1" x14ac:dyDescent="0.3">
      <c r="B20" s="61"/>
      <c r="C20" s="68"/>
      <c r="D20" s="72" t="s">
        <v>58</v>
      </c>
      <c r="E20" s="71"/>
      <c r="F20" s="68"/>
      <c r="G20" s="68"/>
      <c r="H20" s="68"/>
      <c r="I20" s="68"/>
      <c r="J20" s="68"/>
    </row>
    <row r="21" spans="2:10" x14ac:dyDescent="0.3">
      <c r="B21" s="61"/>
      <c r="C21" s="61"/>
      <c r="D21" s="61"/>
      <c r="E21" s="61"/>
      <c r="F21" s="61"/>
      <c r="G21" s="61"/>
      <c r="H21" s="61"/>
      <c r="I21" s="61"/>
      <c r="J21" s="61"/>
    </row>
    <row r="22" spans="2:10" ht="18" x14ac:dyDescent="0.35">
      <c r="B22" s="91" t="str">
        <f>CONCATENATE($C$9," ",$D$9)</f>
        <v>2. Praktische Hinweise zum Erstellen/Ausfüllen der Handelswarenkalkulation</v>
      </c>
      <c r="C22" s="61"/>
      <c r="D22" s="61"/>
      <c r="E22" s="61"/>
      <c r="F22" s="61"/>
      <c r="G22" s="61"/>
      <c r="H22" s="61"/>
      <c r="I22" s="61"/>
      <c r="J22" s="61"/>
    </row>
    <row r="23" spans="2:10" ht="9" customHeight="1" x14ac:dyDescent="0.3">
      <c r="B23" s="61"/>
      <c r="C23" s="61"/>
      <c r="D23" s="61"/>
      <c r="E23" s="61"/>
      <c r="F23" s="61"/>
      <c r="G23" s="61"/>
      <c r="H23" s="61"/>
      <c r="I23" s="61"/>
      <c r="J23" s="61"/>
    </row>
    <row r="24" spans="2:10" x14ac:dyDescent="0.3">
      <c r="B24" s="61"/>
      <c r="C24" s="61"/>
      <c r="D24" s="61"/>
      <c r="E24" s="61"/>
      <c r="F24" s="61"/>
      <c r="G24" s="61"/>
      <c r="H24" s="61"/>
      <c r="I24" s="61"/>
      <c r="J24" s="61"/>
    </row>
    <row r="25" spans="2:10" x14ac:dyDescent="0.3">
      <c r="B25" s="61"/>
      <c r="C25" s="61"/>
      <c r="D25" s="61"/>
      <c r="E25" s="61"/>
      <c r="F25" s="61"/>
      <c r="G25" s="61"/>
      <c r="H25" s="61"/>
      <c r="I25" s="61"/>
      <c r="J25" s="61"/>
    </row>
    <row r="26" spans="2:10" x14ac:dyDescent="0.3">
      <c r="B26" s="61"/>
      <c r="C26" s="61"/>
      <c r="D26" s="61"/>
      <c r="E26" s="61"/>
      <c r="F26" s="61"/>
      <c r="G26" s="61"/>
      <c r="H26" s="61"/>
      <c r="I26" s="61"/>
      <c r="J26" s="61"/>
    </row>
    <row r="27" spans="2:10" x14ac:dyDescent="0.3">
      <c r="B27" s="61"/>
      <c r="C27" s="61"/>
      <c r="D27" s="61"/>
      <c r="E27" s="61"/>
      <c r="F27" s="61"/>
      <c r="G27" s="61"/>
      <c r="H27" s="61"/>
      <c r="I27" s="61"/>
      <c r="J27" s="61"/>
    </row>
    <row r="28" spans="2:10" x14ac:dyDescent="0.3">
      <c r="B28" s="61"/>
      <c r="C28" s="61"/>
      <c r="D28" s="61"/>
      <c r="E28" s="61"/>
      <c r="F28" s="61"/>
      <c r="G28" s="61"/>
      <c r="H28" s="61"/>
      <c r="I28" s="61"/>
      <c r="J28" s="61"/>
    </row>
    <row r="29" spans="2:10" x14ac:dyDescent="0.3">
      <c r="B29" s="61"/>
      <c r="C29" s="61"/>
      <c r="D29" s="61"/>
      <c r="E29" s="61"/>
      <c r="F29" s="61"/>
      <c r="G29" s="61"/>
      <c r="H29" s="61"/>
      <c r="I29" s="61"/>
      <c r="J29" s="61"/>
    </row>
    <row r="30" spans="2:10" x14ac:dyDescent="0.3">
      <c r="B30" s="61"/>
      <c r="C30" s="61"/>
      <c r="D30" s="61"/>
      <c r="E30" s="61"/>
      <c r="F30" s="61"/>
      <c r="G30" s="61"/>
      <c r="H30" s="61"/>
      <c r="I30" s="61"/>
      <c r="J30" s="61"/>
    </row>
    <row r="31" spans="2:10" x14ac:dyDescent="0.3">
      <c r="B31" s="61"/>
      <c r="C31" s="61"/>
      <c r="D31" s="61"/>
      <c r="E31" s="61"/>
      <c r="F31" s="61"/>
      <c r="G31" s="61"/>
      <c r="H31" s="61"/>
      <c r="I31" s="61"/>
      <c r="J31" s="61"/>
    </row>
    <row r="32" spans="2:10" x14ac:dyDescent="0.3">
      <c r="B32" s="61"/>
      <c r="C32" s="61"/>
      <c r="D32" s="61"/>
      <c r="E32" s="61"/>
      <c r="F32" s="61"/>
      <c r="G32" s="61"/>
      <c r="H32" s="61"/>
      <c r="I32" s="61"/>
      <c r="J32" s="61"/>
    </row>
    <row r="33" spans="2:10" x14ac:dyDescent="0.3">
      <c r="B33" s="61"/>
      <c r="C33" s="61"/>
      <c r="D33" s="61"/>
      <c r="E33" s="61"/>
      <c r="F33" s="61"/>
      <c r="G33" s="61"/>
      <c r="H33" s="61"/>
      <c r="I33" s="61"/>
      <c r="J33" s="61"/>
    </row>
    <row r="34" spans="2:10" x14ac:dyDescent="0.3">
      <c r="B34" s="61"/>
      <c r="C34" s="61"/>
      <c r="D34" s="61"/>
      <c r="E34" s="61"/>
      <c r="F34" s="61"/>
      <c r="G34" s="61"/>
      <c r="H34" s="61"/>
      <c r="I34" s="61"/>
      <c r="J34" s="61"/>
    </row>
    <row r="35" spans="2:10" ht="18" x14ac:dyDescent="0.35">
      <c r="B35" s="91" t="str">
        <f>CONCATENATE($C$10," ",$D$10)</f>
        <v>3. Kostenlose Version vers. Premiumversion</v>
      </c>
      <c r="C35" s="61"/>
      <c r="D35" s="61"/>
      <c r="E35" s="61"/>
      <c r="F35" s="61"/>
      <c r="G35" s="61"/>
      <c r="H35" s="61"/>
      <c r="I35" s="61"/>
      <c r="J35" s="61"/>
    </row>
    <row r="36" spans="2:10" x14ac:dyDescent="0.3">
      <c r="B36" s="61"/>
      <c r="C36" s="61"/>
      <c r="D36" s="61"/>
      <c r="E36" s="61"/>
      <c r="F36" s="61"/>
      <c r="G36" s="61"/>
      <c r="H36" s="61"/>
      <c r="I36" s="61"/>
      <c r="J36" s="61"/>
    </row>
    <row r="37" spans="2:10" ht="15.6" x14ac:dyDescent="0.3">
      <c r="B37" s="61"/>
      <c r="C37" s="70" t="s">
        <v>61</v>
      </c>
      <c r="D37" s="68"/>
      <c r="E37" s="68"/>
      <c r="F37" s="68"/>
      <c r="G37" s="68"/>
      <c r="H37" s="68"/>
      <c r="I37" s="68"/>
      <c r="J37" s="68"/>
    </row>
    <row r="38" spans="2:10" ht="9" customHeight="1" x14ac:dyDescent="0.3">
      <c r="B38" s="61"/>
      <c r="C38" s="68"/>
      <c r="D38" s="68"/>
      <c r="E38" s="68"/>
      <c r="F38" s="68"/>
      <c r="G38" s="68"/>
      <c r="H38" s="68"/>
      <c r="I38" s="68"/>
      <c r="J38" s="68"/>
    </row>
    <row r="39" spans="2:10" ht="15.6" x14ac:dyDescent="0.3">
      <c r="B39" s="61"/>
      <c r="C39" s="73" t="s">
        <v>66</v>
      </c>
      <c r="D39" s="68"/>
      <c r="E39" s="68"/>
      <c r="F39" s="68"/>
      <c r="G39" s="68"/>
      <c r="H39" s="68"/>
      <c r="I39" s="68"/>
      <c r="J39" s="68"/>
    </row>
    <row r="40" spans="2:10" ht="15.6" x14ac:dyDescent="0.3">
      <c r="B40" s="61"/>
      <c r="C40" s="73" t="s">
        <v>67</v>
      </c>
      <c r="D40" s="68"/>
      <c r="E40" s="68"/>
      <c r="F40" s="68"/>
      <c r="G40" s="68"/>
      <c r="H40" s="68"/>
      <c r="I40" s="68"/>
      <c r="J40" s="68"/>
    </row>
    <row r="41" spans="2:10" ht="15.6" x14ac:dyDescent="0.3">
      <c r="B41" s="61"/>
      <c r="C41" s="73" t="s">
        <v>68</v>
      </c>
      <c r="D41" s="68"/>
      <c r="E41" s="68"/>
      <c r="F41" s="68"/>
      <c r="G41" s="68"/>
      <c r="H41" s="68"/>
      <c r="I41" s="68"/>
      <c r="J41" s="68"/>
    </row>
    <row r="42" spans="2:10" ht="15.6" x14ac:dyDescent="0.3">
      <c r="B42" s="61"/>
      <c r="C42" s="73" t="s">
        <v>43</v>
      </c>
      <c r="D42" s="68"/>
      <c r="E42" s="68"/>
      <c r="F42" s="68"/>
      <c r="G42" s="68"/>
      <c r="H42" s="68"/>
      <c r="I42" s="68"/>
      <c r="J42" s="68"/>
    </row>
    <row r="43" spans="2:10" ht="15.6" x14ac:dyDescent="0.3">
      <c r="B43" s="61"/>
      <c r="C43" s="73" t="s">
        <v>44</v>
      </c>
      <c r="D43" s="68"/>
      <c r="E43" s="68"/>
      <c r="F43" s="68"/>
      <c r="G43" s="68"/>
      <c r="H43" s="68"/>
      <c r="I43" s="68"/>
      <c r="J43" s="68"/>
    </row>
    <row r="44" spans="2:10" ht="15.6" x14ac:dyDescent="0.3">
      <c r="B44" s="61"/>
      <c r="C44" s="73" t="s">
        <v>100</v>
      </c>
      <c r="D44" s="68"/>
      <c r="E44" s="68"/>
      <c r="F44" s="68"/>
      <c r="G44" s="68"/>
      <c r="H44" s="68"/>
      <c r="I44" s="68"/>
      <c r="J44" s="68"/>
    </row>
    <row r="45" spans="2:10" customFormat="1" ht="15.6" x14ac:dyDescent="0.3">
      <c r="B45" s="32"/>
      <c r="C45" s="93"/>
      <c r="D45" s="94" t="s">
        <v>101</v>
      </c>
      <c r="E45" s="32"/>
      <c r="F45" s="32"/>
      <c r="G45" s="32"/>
      <c r="H45" s="32"/>
      <c r="I45" s="32"/>
      <c r="J45" s="32"/>
    </row>
    <row r="46" spans="2:10" ht="15.6" x14ac:dyDescent="0.3">
      <c r="B46" s="61"/>
      <c r="C46" s="73" t="s">
        <v>63</v>
      </c>
      <c r="D46" s="68"/>
      <c r="E46" s="68"/>
      <c r="F46" s="68"/>
      <c r="G46" s="68"/>
      <c r="H46" s="68"/>
      <c r="I46" s="68"/>
      <c r="J46" s="68"/>
    </row>
    <row r="47" spans="2:10" ht="15.6" x14ac:dyDescent="0.3">
      <c r="B47" s="61"/>
      <c r="C47" s="74"/>
      <c r="D47" s="95" t="s">
        <v>45</v>
      </c>
      <c r="E47" s="68"/>
      <c r="F47" s="68"/>
      <c r="G47" s="68"/>
      <c r="H47" s="68"/>
      <c r="I47" s="68"/>
      <c r="J47" s="68"/>
    </row>
    <row r="48" spans="2:10" ht="15.6" x14ac:dyDescent="0.3">
      <c r="B48" s="61"/>
      <c r="C48" s="73" t="s">
        <v>46</v>
      </c>
      <c r="D48" s="68"/>
      <c r="E48" s="68"/>
      <c r="F48" s="68"/>
      <c r="G48" s="68"/>
      <c r="H48" s="68"/>
      <c r="I48" s="68"/>
      <c r="J48" s="68"/>
    </row>
    <row r="49" spans="2:10" ht="15.6" x14ac:dyDescent="0.3">
      <c r="B49" s="61"/>
      <c r="C49" s="68"/>
      <c r="D49" s="68"/>
      <c r="E49" s="68"/>
      <c r="F49" s="68"/>
      <c r="G49" s="68"/>
      <c r="H49" s="68"/>
      <c r="I49" s="68"/>
      <c r="J49" s="68"/>
    </row>
    <row r="50" spans="2:10" ht="15.6" x14ac:dyDescent="0.3">
      <c r="B50" s="61"/>
      <c r="C50" s="70" t="s">
        <v>62</v>
      </c>
      <c r="D50" s="68"/>
      <c r="E50" s="68"/>
      <c r="F50" s="68"/>
      <c r="G50" s="68"/>
      <c r="H50" s="68"/>
      <c r="I50" s="68"/>
      <c r="J50" s="68"/>
    </row>
    <row r="51" spans="2:10" ht="8.25" customHeight="1" x14ac:dyDescent="0.3">
      <c r="B51" s="61"/>
      <c r="C51" s="68"/>
      <c r="D51" s="68"/>
      <c r="E51" s="68"/>
      <c r="F51" s="68"/>
      <c r="G51" s="68"/>
      <c r="H51" s="68"/>
      <c r="I51" s="68"/>
      <c r="J51" s="68"/>
    </row>
    <row r="52" spans="2:10" ht="15.6" x14ac:dyDescent="0.3">
      <c r="B52" s="61"/>
      <c r="C52" s="73" t="s">
        <v>47</v>
      </c>
      <c r="D52" s="68"/>
      <c r="E52" s="68"/>
      <c r="F52" s="68"/>
      <c r="G52" s="68"/>
      <c r="H52" s="68"/>
      <c r="I52" s="68"/>
      <c r="J52" s="68"/>
    </row>
    <row r="53" spans="2:10" ht="15.6" x14ac:dyDescent="0.3">
      <c r="B53" s="61"/>
      <c r="C53" s="73" t="s">
        <v>93</v>
      </c>
      <c r="D53" s="68"/>
      <c r="E53" s="68"/>
      <c r="F53" s="68"/>
      <c r="G53" s="68"/>
      <c r="H53" s="68"/>
      <c r="I53" s="68"/>
      <c r="J53" s="68"/>
    </row>
    <row r="54" spans="2:10" ht="15.6" x14ac:dyDescent="0.3">
      <c r="B54" s="61"/>
      <c r="C54" s="73" t="s">
        <v>48</v>
      </c>
      <c r="D54" s="68"/>
      <c r="E54" s="68"/>
      <c r="F54" s="68"/>
      <c r="G54" s="68"/>
      <c r="H54" s="68"/>
      <c r="I54" s="68"/>
      <c r="J54" s="68"/>
    </row>
    <row r="55" spans="2:10" ht="15.6" x14ac:dyDescent="0.3">
      <c r="B55" s="61"/>
      <c r="C55" s="73" t="s">
        <v>94</v>
      </c>
      <c r="D55" s="68"/>
      <c r="E55" s="68"/>
      <c r="F55" s="68"/>
      <c r="G55" s="68"/>
      <c r="H55" s="68"/>
      <c r="I55" s="68"/>
      <c r="J55" s="68"/>
    </row>
    <row r="56" spans="2:10" ht="15.6" x14ac:dyDescent="0.3">
      <c r="B56" s="61"/>
      <c r="C56" s="73" t="s">
        <v>95</v>
      </c>
      <c r="D56" s="68"/>
      <c r="E56" s="68"/>
      <c r="F56" s="68"/>
      <c r="G56" s="68"/>
      <c r="H56" s="68"/>
      <c r="I56" s="68"/>
      <c r="J56" s="68"/>
    </row>
    <row r="57" spans="2:10" ht="15.6" x14ac:dyDescent="0.3">
      <c r="B57" s="61"/>
      <c r="C57" s="74"/>
      <c r="D57" s="68"/>
      <c r="E57" s="68"/>
      <c r="F57" s="68"/>
      <c r="G57" s="68"/>
      <c r="H57" s="68"/>
      <c r="I57" s="68"/>
      <c r="J57" s="68"/>
    </row>
    <row r="58" spans="2:10" ht="15.6" x14ac:dyDescent="0.3">
      <c r="B58" s="61"/>
      <c r="C58" s="73" t="s">
        <v>97</v>
      </c>
      <c r="D58" s="68"/>
      <c r="E58" s="68"/>
      <c r="F58" s="68"/>
      <c r="G58" s="68"/>
      <c r="H58" s="68"/>
      <c r="I58" s="68"/>
      <c r="J58" s="68"/>
    </row>
    <row r="59" spans="2:10" ht="15.6" x14ac:dyDescent="0.3">
      <c r="B59" s="61"/>
      <c r="C59" s="75" t="s">
        <v>35</v>
      </c>
      <c r="D59" s="79" t="s">
        <v>98</v>
      </c>
      <c r="E59" s="68"/>
      <c r="F59" s="68"/>
      <c r="G59" s="68"/>
      <c r="H59" s="68"/>
      <c r="I59" s="68"/>
      <c r="J59" s="68"/>
    </row>
    <row r="60" spans="2:10" s="66" customFormat="1" ht="15.6" x14ac:dyDescent="0.3">
      <c r="B60" s="76"/>
      <c r="C60" s="75" t="s">
        <v>36</v>
      </c>
      <c r="D60" s="73" t="s">
        <v>49</v>
      </c>
      <c r="E60" s="73"/>
      <c r="F60" s="73"/>
      <c r="G60" s="73"/>
      <c r="H60" s="73"/>
      <c r="I60" s="73"/>
      <c r="J60" s="73"/>
    </row>
    <row r="61" spans="2:10" s="66" customFormat="1" ht="15.6" x14ac:dyDescent="0.3">
      <c r="B61" s="76"/>
      <c r="C61" s="75" t="s">
        <v>37</v>
      </c>
      <c r="D61" s="73" t="s">
        <v>50</v>
      </c>
      <c r="E61" s="73"/>
      <c r="F61" s="73"/>
      <c r="G61" s="73"/>
      <c r="H61" s="73"/>
      <c r="I61" s="73"/>
      <c r="J61" s="73"/>
    </row>
    <row r="62" spans="2:10" ht="15.6" x14ac:dyDescent="0.3">
      <c r="B62" s="61"/>
      <c r="C62" s="77"/>
      <c r="D62" s="68"/>
      <c r="E62" s="68"/>
      <c r="F62" s="68"/>
      <c r="G62" s="68"/>
      <c r="H62" s="68"/>
      <c r="I62" s="68"/>
      <c r="J62" s="68"/>
    </row>
    <row r="63" spans="2:10" ht="15.6" x14ac:dyDescent="0.3">
      <c r="B63" s="61"/>
      <c r="C63" s="78" t="s">
        <v>51</v>
      </c>
      <c r="D63" s="68"/>
      <c r="E63" s="68"/>
      <c r="F63" s="68"/>
      <c r="G63" s="68"/>
      <c r="H63" s="68"/>
      <c r="I63" s="68"/>
      <c r="J63" s="68"/>
    </row>
    <row r="64" spans="2:10" ht="15.6" x14ac:dyDescent="0.3">
      <c r="B64" s="61"/>
      <c r="C64" s="78" t="s">
        <v>52</v>
      </c>
      <c r="D64" s="68"/>
      <c r="E64" s="68"/>
      <c r="F64" s="68"/>
      <c r="G64" s="68"/>
      <c r="H64" s="68"/>
      <c r="I64" s="68"/>
      <c r="J64" s="68"/>
    </row>
    <row r="65" spans="2:10" ht="15.6" x14ac:dyDescent="0.3">
      <c r="B65" s="61"/>
      <c r="C65" s="78" t="s">
        <v>53</v>
      </c>
      <c r="D65" s="68"/>
      <c r="E65" s="68"/>
      <c r="F65" s="68"/>
      <c r="G65" s="68"/>
      <c r="H65" s="68"/>
      <c r="I65" s="68"/>
      <c r="J65" s="68"/>
    </row>
    <row r="66" spans="2:10" x14ac:dyDescent="0.3">
      <c r="B66" s="61"/>
      <c r="C66" s="61"/>
      <c r="D66" s="61"/>
      <c r="E66" s="61"/>
      <c r="F66" s="61"/>
      <c r="G66" s="61"/>
      <c r="H66" s="61"/>
      <c r="I66" s="61"/>
      <c r="J66" s="61"/>
    </row>
    <row r="67" spans="2:10" x14ac:dyDescent="0.3">
      <c r="B67" s="61"/>
      <c r="C67" s="61"/>
      <c r="D67" s="61"/>
      <c r="E67" s="61"/>
      <c r="F67" s="61"/>
      <c r="G67" s="61"/>
      <c r="H67" s="61"/>
      <c r="I67" s="61"/>
      <c r="J67" s="61"/>
    </row>
    <row r="68" spans="2:10" ht="18" x14ac:dyDescent="0.35">
      <c r="B68" s="91" t="str">
        <f>CONCATENATE($C$11," ",$D$11)</f>
        <v>4. Betriebswirtschaftliche Betrachtungen zur Handelswarenkalkulation</v>
      </c>
      <c r="C68" s="61"/>
      <c r="D68" s="61"/>
      <c r="E68" s="61"/>
      <c r="F68" s="61"/>
      <c r="G68" s="61"/>
      <c r="H68" s="61"/>
      <c r="I68" s="61"/>
      <c r="J68" s="61"/>
    </row>
    <row r="69" spans="2:10" ht="9" customHeight="1" x14ac:dyDescent="0.3">
      <c r="B69" s="61"/>
      <c r="C69" s="61"/>
      <c r="D69" s="61"/>
      <c r="E69" s="61"/>
      <c r="F69" s="61"/>
      <c r="G69" s="61"/>
      <c r="H69" s="61"/>
      <c r="I69" s="61"/>
      <c r="J69" s="61"/>
    </row>
    <row r="70" spans="2:10" x14ac:dyDescent="0.3">
      <c r="B70" s="61"/>
      <c r="C70" s="61"/>
      <c r="D70" s="61"/>
      <c r="E70" s="61"/>
      <c r="F70" s="61"/>
      <c r="G70" s="61"/>
      <c r="H70" s="61"/>
      <c r="I70" s="61"/>
      <c r="J70" s="61"/>
    </row>
    <row r="71" spans="2:10" x14ac:dyDescent="0.3">
      <c r="B71" s="61"/>
      <c r="C71" s="61"/>
      <c r="D71" s="61"/>
      <c r="E71" s="61"/>
      <c r="F71" s="61"/>
      <c r="G71" s="61"/>
      <c r="H71" s="61"/>
      <c r="I71" s="61"/>
      <c r="J71" s="61"/>
    </row>
    <row r="72" spans="2:10" x14ac:dyDescent="0.3">
      <c r="B72" s="61"/>
      <c r="C72" s="61"/>
      <c r="D72" s="61"/>
      <c r="E72" s="61"/>
      <c r="F72" s="61"/>
      <c r="G72" s="61"/>
      <c r="H72" s="61"/>
      <c r="I72" s="61"/>
      <c r="J72" s="61"/>
    </row>
    <row r="73" spans="2:10" x14ac:dyDescent="0.3">
      <c r="B73" s="61"/>
      <c r="C73" s="61"/>
      <c r="D73" s="61"/>
      <c r="E73" s="61"/>
      <c r="F73" s="61"/>
      <c r="G73" s="61"/>
      <c r="H73" s="61"/>
      <c r="I73" s="61"/>
      <c r="J73" s="61"/>
    </row>
    <row r="74" spans="2:10" x14ac:dyDescent="0.3">
      <c r="B74" s="61"/>
      <c r="C74" s="61"/>
      <c r="D74" s="61"/>
      <c r="E74" s="61"/>
      <c r="F74" s="61"/>
      <c r="G74" s="61"/>
      <c r="H74" s="61"/>
      <c r="I74" s="61"/>
      <c r="J74" s="61"/>
    </row>
    <row r="75" spans="2:10" x14ac:dyDescent="0.3">
      <c r="B75" s="61"/>
      <c r="C75" s="61"/>
      <c r="D75" s="61"/>
      <c r="E75" s="61"/>
      <c r="F75" s="61"/>
      <c r="G75" s="61"/>
      <c r="H75" s="61"/>
      <c r="I75" s="61"/>
      <c r="J75" s="61"/>
    </row>
    <row r="76" spans="2:10" x14ac:dyDescent="0.3">
      <c r="B76" s="61"/>
      <c r="C76" s="61"/>
      <c r="D76" s="61"/>
      <c r="E76" s="61"/>
      <c r="F76" s="61"/>
      <c r="G76" s="61"/>
      <c r="H76" s="61"/>
      <c r="I76" s="61"/>
      <c r="J76" s="61"/>
    </row>
    <row r="77" spans="2:10" x14ac:dyDescent="0.3">
      <c r="B77" s="61"/>
      <c r="C77" s="61"/>
      <c r="D77" s="61"/>
      <c r="E77" s="61"/>
      <c r="F77" s="61"/>
      <c r="G77" s="61"/>
      <c r="H77" s="61"/>
      <c r="I77" s="61"/>
      <c r="J77" s="61"/>
    </row>
    <row r="78" spans="2:10" x14ac:dyDescent="0.3">
      <c r="B78" s="61"/>
      <c r="C78" s="61"/>
      <c r="D78" s="61"/>
      <c r="E78" s="61"/>
      <c r="F78" s="61"/>
      <c r="G78" s="61"/>
      <c r="H78" s="61"/>
      <c r="I78" s="61"/>
      <c r="J78" s="61"/>
    </row>
    <row r="79" spans="2:10" x14ac:dyDescent="0.3">
      <c r="B79" s="61"/>
      <c r="C79" s="61"/>
      <c r="D79" s="61"/>
      <c r="E79" s="61"/>
      <c r="F79" s="61"/>
      <c r="G79" s="61"/>
      <c r="H79" s="61"/>
      <c r="I79" s="61"/>
      <c r="J79" s="61"/>
    </row>
    <row r="80" spans="2:10" x14ac:dyDescent="0.3">
      <c r="B80" s="61"/>
      <c r="C80" s="61"/>
      <c r="D80" s="61"/>
      <c r="E80" s="61"/>
      <c r="F80" s="61"/>
      <c r="G80" s="61"/>
      <c r="H80" s="61"/>
      <c r="I80" s="61"/>
      <c r="J80" s="61"/>
    </row>
    <row r="81" spans="2:10" x14ac:dyDescent="0.3">
      <c r="B81" s="61"/>
      <c r="C81" s="61"/>
      <c r="D81" s="61"/>
      <c r="E81" s="61"/>
      <c r="F81" s="61"/>
      <c r="G81" s="61"/>
      <c r="H81" s="61"/>
      <c r="I81" s="61"/>
      <c r="J81" s="61"/>
    </row>
    <row r="82" spans="2:10" x14ac:dyDescent="0.3">
      <c r="B82" s="61"/>
      <c r="C82" s="61"/>
      <c r="D82" s="61"/>
      <c r="E82" s="61"/>
      <c r="F82" s="61"/>
      <c r="G82" s="61"/>
      <c r="H82" s="61"/>
      <c r="I82" s="61"/>
      <c r="J82" s="61"/>
    </row>
    <row r="83" spans="2:10" x14ac:dyDescent="0.3">
      <c r="B83" s="61"/>
      <c r="C83" s="61"/>
      <c r="D83" s="61"/>
      <c r="E83" s="61"/>
      <c r="F83" s="61"/>
      <c r="G83" s="61"/>
      <c r="H83" s="61"/>
      <c r="I83" s="61"/>
      <c r="J83" s="61"/>
    </row>
    <row r="84" spans="2:10" x14ac:dyDescent="0.3">
      <c r="B84" s="61"/>
      <c r="C84" s="61"/>
      <c r="D84" s="61"/>
      <c r="E84" s="61"/>
      <c r="F84" s="61"/>
      <c r="G84" s="61"/>
      <c r="H84" s="61"/>
      <c r="I84" s="61"/>
      <c r="J84" s="61"/>
    </row>
    <row r="85" spans="2:10" x14ac:dyDescent="0.3">
      <c r="B85" s="61"/>
      <c r="C85" s="61"/>
      <c r="D85" s="61"/>
      <c r="E85" s="61"/>
      <c r="F85" s="61"/>
      <c r="G85" s="61"/>
      <c r="H85" s="61"/>
      <c r="I85" s="61"/>
      <c r="J85" s="61"/>
    </row>
    <row r="86" spans="2:10" x14ac:dyDescent="0.3">
      <c r="B86" s="61"/>
      <c r="C86" s="61"/>
      <c r="D86" s="61"/>
      <c r="E86" s="61"/>
      <c r="F86" s="61"/>
      <c r="G86" s="61"/>
      <c r="H86" s="61"/>
      <c r="I86" s="61"/>
      <c r="J86" s="61"/>
    </row>
    <row r="87" spans="2:10" x14ac:dyDescent="0.3">
      <c r="B87" s="61"/>
      <c r="C87" s="61"/>
      <c r="D87" s="61"/>
      <c r="E87" s="61"/>
      <c r="F87" s="61"/>
      <c r="G87" s="61"/>
      <c r="H87" s="61"/>
      <c r="I87" s="61"/>
      <c r="J87" s="61"/>
    </row>
    <row r="88" spans="2:10" x14ac:dyDescent="0.3">
      <c r="B88" s="61"/>
      <c r="C88" s="61"/>
      <c r="D88" s="61"/>
      <c r="E88" s="61"/>
      <c r="F88" s="61"/>
      <c r="G88" s="61"/>
      <c r="H88" s="61"/>
      <c r="I88" s="61"/>
      <c r="J88" s="61"/>
    </row>
    <row r="89" spans="2:10" x14ac:dyDescent="0.3">
      <c r="B89" s="61"/>
      <c r="C89" s="61"/>
      <c r="D89" s="61"/>
      <c r="E89" s="61"/>
      <c r="F89" s="61"/>
      <c r="G89" s="61"/>
      <c r="H89" s="61"/>
      <c r="I89" s="61"/>
      <c r="J89" s="61"/>
    </row>
    <row r="90" spans="2:10" x14ac:dyDescent="0.3">
      <c r="B90" s="61"/>
      <c r="C90" s="61"/>
      <c r="D90" s="61"/>
      <c r="E90" s="61"/>
      <c r="F90" s="61"/>
      <c r="G90" s="61"/>
      <c r="H90" s="61"/>
      <c r="I90" s="61"/>
      <c r="J90" s="61"/>
    </row>
    <row r="91" spans="2:10" x14ac:dyDescent="0.3">
      <c r="B91" s="61"/>
      <c r="C91" s="61"/>
      <c r="D91" s="61"/>
      <c r="E91" s="61"/>
      <c r="F91" s="61"/>
      <c r="G91" s="61"/>
      <c r="H91" s="61"/>
      <c r="I91" s="61"/>
      <c r="J91" s="61"/>
    </row>
    <row r="92" spans="2:10" x14ac:dyDescent="0.3">
      <c r="B92" s="61"/>
      <c r="C92" s="61"/>
      <c r="D92" s="61"/>
      <c r="E92" s="61"/>
      <c r="F92" s="61"/>
      <c r="G92" s="61"/>
      <c r="H92" s="61"/>
      <c r="I92" s="61"/>
      <c r="J92" s="61"/>
    </row>
    <row r="93" spans="2:10" x14ac:dyDescent="0.3">
      <c r="B93" s="61"/>
      <c r="C93" s="61"/>
      <c r="D93" s="61"/>
      <c r="E93" s="61"/>
      <c r="F93" s="61"/>
      <c r="G93" s="61"/>
      <c r="H93" s="61"/>
      <c r="I93" s="61"/>
      <c r="J93" s="61"/>
    </row>
    <row r="94" spans="2:10" x14ac:dyDescent="0.3">
      <c r="B94" s="61"/>
      <c r="C94" s="61"/>
      <c r="D94" s="61"/>
      <c r="E94" s="61"/>
      <c r="F94" s="61"/>
      <c r="G94" s="61"/>
      <c r="H94" s="61"/>
      <c r="I94" s="61"/>
      <c r="J94" s="61"/>
    </row>
    <row r="95" spans="2:10" x14ac:dyDescent="0.3">
      <c r="B95" s="61"/>
      <c r="C95" s="61"/>
      <c r="D95" s="61"/>
      <c r="E95" s="61"/>
      <c r="F95" s="61"/>
      <c r="G95" s="61"/>
      <c r="H95" s="61"/>
      <c r="I95" s="61"/>
      <c r="J95" s="61"/>
    </row>
    <row r="96" spans="2:10" x14ac:dyDescent="0.3">
      <c r="B96" s="61"/>
      <c r="C96" s="61"/>
      <c r="D96" s="61"/>
      <c r="E96" s="61"/>
      <c r="F96" s="61"/>
      <c r="G96" s="61"/>
      <c r="H96" s="61"/>
      <c r="I96" s="61"/>
      <c r="J96" s="61"/>
    </row>
    <row r="97" spans="2:10" x14ac:dyDescent="0.3">
      <c r="B97" s="61"/>
      <c r="C97" s="61"/>
      <c r="D97" s="61"/>
      <c r="E97" s="61"/>
      <c r="F97" s="61"/>
      <c r="G97" s="61"/>
      <c r="H97" s="61"/>
      <c r="I97" s="61"/>
      <c r="J97" s="61"/>
    </row>
    <row r="98" spans="2:10" x14ac:dyDescent="0.3">
      <c r="B98" s="61"/>
      <c r="C98" s="61"/>
      <c r="D98" s="61"/>
      <c r="E98" s="61"/>
      <c r="F98" s="61"/>
      <c r="G98" s="61"/>
      <c r="H98" s="61"/>
      <c r="I98" s="61"/>
      <c r="J98" s="61"/>
    </row>
    <row r="99" spans="2:10" x14ac:dyDescent="0.3">
      <c r="B99" s="61"/>
      <c r="C99" s="61"/>
      <c r="D99" s="61"/>
      <c r="E99" s="61"/>
      <c r="F99" s="61"/>
      <c r="G99" s="61"/>
      <c r="H99" s="61"/>
      <c r="I99" s="61"/>
      <c r="J99" s="61"/>
    </row>
    <row r="100" spans="2:10" x14ac:dyDescent="0.3">
      <c r="B100" s="61"/>
      <c r="C100" s="61"/>
      <c r="D100" s="61"/>
      <c r="E100" s="61"/>
      <c r="F100" s="61"/>
      <c r="G100" s="61"/>
      <c r="H100" s="61"/>
      <c r="I100" s="61"/>
      <c r="J100" s="61"/>
    </row>
    <row r="101" spans="2:10" x14ac:dyDescent="0.3">
      <c r="B101" s="61"/>
      <c r="C101" s="61"/>
      <c r="D101" s="61"/>
      <c r="E101" s="61"/>
      <c r="F101" s="61"/>
      <c r="G101" s="61"/>
      <c r="H101" s="61"/>
      <c r="I101" s="61"/>
      <c r="J101" s="61"/>
    </row>
    <row r="102" spans="2:10" x14ac:dyDescent="0.3">
      <c r="B102" s="61"/>
      <c r="C102" s="61"/>
      <c r="D102" s="61"/>
      <c r="E102" s="61"/>
      <c r="F102" s="61"/>
      <c r="G102" s="61"/>
      <c r="H102" s="61"/>
      <c r="I102" s="61"/>
      <c r="J102" s="61"/>
    </row>
    <row r="103" spans="2:10" x14ac:dyDescent="0.3">
      <c r="B103" s="61"/>
      <c r="C103" s="61"/>
      <c r="D103" s="61"/>
      <c r="E103" s="61"/>
      <c r="F103" s="61"/>
      <c r="G103" s="61"/>
      <c r="H103" s="61"/>
      <c r="I103" s="61"/>
      <c r="J103" s="61"/>
    </row>
    <row r="104" spans="2:10" x14ac:dyDescent="0.3">
      <c r="B104" s="61"/>
      <c r="C104" s="61"/>
      <c r="D104" s="61"/>
      <c r="E104" s="61"/>
      <c r="F104" s="61"/>
      <c r="G104" s="61"/>
      <c r="H104" s="61"/>
      <c r="I104" s="61"/>
      <c r="J104" s="61"/>
    </row>
    <row r="105" spans="2:10" x14ac:dyDescent="0.3">
      <c r="B105" s="61"/>
      <c r="C105" s="61"/>
      <c r="D105" s="61"/>
      <c r="E105" s="61"/>
      <c r="F105" s="61"/>
      <c r="G105" s="61"/>
      <c r="H105" s="61"/>
      <c r="I105" s="61"/>
      <c r="J105" s="61"/>
    </row>
    <row r="106" spans="2:10" x14ac:dyDescent="0.3">
      <c r="B106" s="61"/>
      <c r="C106" s="61"/>
      <c r="D106" s="61"/>
      <c r="E106" s="61"/>
      <c r="F106" s="61"/>
      <c r="G106" s="61"/>
      <c r="H106" s="61"/>
      <c r="I106" s="61"/>
      <c r="J106" s="61"/>
    </row>
    <row r="107" spans="2:10" x14ac:dyDescent="0.3">
      <c r="B107" s="61"/>
      <c r="C107" s="61"/>
      <c r="D107" s="61"/>
      <c r="E107" s="61"/>
      <c r="F107" s="61"/>
      <c r="G107" s="61"/>
      <c r="H107" s="61"/>
      <c r="I107" s="61"/>
      <c r="J107" s="61"/>
    </row>
    <row r="108" spans="2:10" x14ac:dyDescent="0.3">
      <c r="B108" s="61"/>
      <c r="C108" s="61"/>
      <c r="D108" s="61"/>
      <c r="E108" s="61"/>
      <c r="F108" s="61"/>
      <c r="G108" s="61"/>
      <c r="H108" s="61"/>
      <c r="I108" s="61"/>
      <c r="J108" s="61"/>
    </row>
    <row r="109" spans="2:10" x14ac:dyDescent="0.3">
      <c r="B109" s="61"/>
      <c r="C109" s="61"/>
      <c r="D109" s="61"/>
      <c r="E109" s="61"/>
      <c r="F109" s="61"/>
      <c r="G109" s="61"/>
      <c r="H109" s="61"/>
      <c r="I109" s="61"/>
      <c r="J109" s="61"/>
    </row>
    <row r="110" spans="2:10" x14ac:dyDescent="0.3">
      <c r="B110" s="61"/>
      <c r="C110" s="61"/>
      <c r="D110" s="61"/>
      <c r="E110" s="61"/>
      <c r="F110" s="61"/>
      <c r="G110" s="61"/>
      <c r="H110" s="61"/>
      <c r="I110" s="61"/>
      <c r="J110" s="61"/>
    </row>
    <row r="111" spans="2:10" x14ac:dyDescent="0.3">
      <c r="B111" s="61"/>
      <c r="C111" s="61"/>
      <c r="D111" s="61"/>
      <c r="E111" s="61"/>
      <c r="F111" s="61"/>
      <c r="G111" s="61"/>
      <c r="H111" s="61"/>
      <c r="I111" s="61"/>
      <c r="J111" s="61"/>
    </row>
    <row r="112" spans="2:10" x14ac:dyDescent="0.3">
      <c r="B112" s="61"/>
      <c r="C112" s="61"/>
      <c r="D112" s="61"/>
      <c r="E112" s="61"/>
      <c r="F112" s="61"/>
      <c r="G112" s="61"/>
      <c r="H112" s="61"/>
      <c r="I112" s="61"/>
      <c r="J112" s="61"/>
    </row>
    <row r="113" spans="2:10" x14ac:dyDescent="0.3">
      <c r="B113" s="61"/>
      <c r="C113" s="61"/>
      <c r="D113" s="61"/>
      <c r="E113" s="61"/>
      <c r="F113" s="61"/>
      <c r="G113" s="61"/>
      <c r="H113" s="61"/>
      <c r="I113" s="61"/>
      <c r="J113" s="61"/>
    </row>
    <row r="114" spans="2:10" x14ac:dyDescent="0.3">
      <c r="B114" s="61"/>
      <c r="C114" s="61"/>
      <c r="D114" s="61"/>
      <c r="E114" s="61"/>
      <c r="F114" s="61"/>
      <c r="G114" s="61"/>
      <c r="H114" s="61"/>
      <c r="I114" s="61"/>
      <c r="J114" s="61"/>
    </row>
    <row r="115" spans="2:10" x14ac:dyDescent="0.3">
      <c r="B115" s="61"/>
      <c r="C115" s="61"/>
      <c r="D115" s="61"/>
      <c r="E115" s="61"/>
      <c r="F115" s="61"/>
      <c r="G115" s="61"/>
      <c r="H115" s="61"/>
      <c r="I115" s="61"/>
      <c r="J115" s="61"/>
    </row>
    <row r="116" spans="2:10" x14ac:dyDescent="0.3">
      <c r="B116" s="61"/>
      <c r="C116" s="61"/>
      <c r="D116" s="61"/>
      <c r="E116" s="61"/>
      <c r="F116" s="61"/>
      <c r="G116" s="61"/>
      <c r="H116" s="61"/>
      <c r="I116" s="61"/>
      <c r="J116" s="61"/>
    </row>
    <row r="117" spans="2:10" x14ac:dyDescent="0.3">
      <c r="B117" s="61"/>
      <c r="C117" s="61"/>
      <c r="D117" s="61"/>
      <c r="E117" s="61"/>
      <c r="F117" s="61"/>
      <c r="G117" s="61"/>
      <c r="H117" s="61"/>
      <c r="I117" s="61"/>
      <c r="J117" s="61"/>
    </row>
    <row r="118" spans="2:10" x14ac:dyDescent="0.3">
      <c r="B118" s="61"/>
      <c r="C118" s="61"/>
      <c r="D118" s="61"/>
      <c r="E118" s="61"/>
      <c r="F118" s="61"/>
      <c r="G118" s="61"/>
      <c r="H118" s="61"/>
      <c r="I118" s="61"/>
      <c r="J118" s="61"/>
    </row>
    <row r="119" spans="2:10" x14ac:dyDescent="0.3">
      <c r="B119" s="61"/>
      <c r="C119" s="61"/>
      <c r="D119" s="61"/>
      <c r="E119" s="61"/>
      <c r="F119" s="61"/>
      <c r="G119" s="61"/>
      <c r="H119" s="61"/>
      <c r="I119" s="61"/>
      <c r="J119" s="61"/>
    </row>
    <row r="120" spans="2:10" x14ac:dyDescent="0.3">
      <c r="B120" s="61"/>
      <c r="C120" s="61"/>
      <c r="D120" s="61"/>
      <c r="E120" s="61"/>
      <c r="F120" s="61"/>
      <c r="G120" s="61"/>
      <c r="H120" s="61"/>
      <c r="I120" s="61"/>
      <c r="J120" s="61"/>
    </row>
    <row r="121" spans="2:10" x14ac:dyDescent="0.3">
      <c r="B121" s="61"/>
      <c r="C121" s="61"/>
      <c r="D121" s="61"/>
      <c r="E121" s="61"/>
      <c r="F121" s="61"/>
      <c r="G121" s="61"/>
      <c r="H121" s="61"/>
      <c r="I121" s="61"/>
      <c r="J121" s="61"/>
    </row>
    <row r="122" spans="2:10" x14ac:dyDescent="0.3">
      <c r="B122" s="61"/>
      <c r="C122" s="61"/>
      <c r="D122" s="61"/>
      <c r="E122" s="61"/>
      <c r="F122" s="61"/>
      <c r="G122" s="61"/>
      <c r="H122" s="61"/>
      <c r="I122" s="61"/>
      <c r="J122" s="61"/>
    </row>
    <row r="123" spans="2:10" x14ac:dyDescent="0.3">
      <c r="B123" s="61"/>
      <c r="C123" s="61"/>
      <c r="D123" s="61"/>
      <c r="E123" s="61"/>
      <c r="F123" s="61"/>
      <c r="G123" s="61"/>
      <c r="H123" s="61"/>
      <c r="I123" s="61"/>
      <c r="J123" s="61"/>
    </row>
    <row r="124" spans="2:10" x14ac:dyDescent="0.3">
      <c r="B124" s="61"/>
      <c r="C124" s="61"/>
      <c r="D124" s="61"/>
      <c r="E124" s="61"/>
      <c r="F124" s="61"/>
      <c r="G124" s="61"/>
      <c r="H124" s="61"/>
      <c r="I124" s="61"/>
      <c r="J124" s="61"/>
    </row>
    <row r="125" spans="2:10" x14ac:dyDescent="0.3">
      <c r="B125" s="61"/>
      <c r="C125" s="61"/>
      <c r="D125" s="61"/>
      <c r="E125" s="61"/>
      <c r="F125" s="61"/>
      <c r="G125" s="61"/>
      <c r="H125" s="61"/>
      <c r="I125" s="61"/>
      <c r="J125" s="61"/>
    </row>
    <row r="126" spans="2:10" x14ac:dyDescent="0.3">
      <c r="B126" s="61"/>
      <c r="C126" s="61"/>
      <c r="D126" s="61"/>
      <c r="E126" s="61"/>
      <c r="F126" s="61"/>
      <c r="G126" s="61"/>
      <c r="H126" s="61"/>
      <c r="I126" s="61"/>
      <c r="J126" s="61"/>
    </row>
    <row r="127" spans="2:10" x14ac:dyDescent="0.3">
      <c r="B127" s="61"/>
      <c r="C127" s="61"/>
      <c r="D127" s="61"/>
      <c r="E127" s="61"/>
      <c r="F127" s="61"/>
      <c r="G127" s="61"/>
      <c r="H127" s="61"/>
      <c r="I127" s="61"/>
      <c r="J127" s="61"/>
    </row>
    <row r="128" spans="2:10" x14ac:dyDescent="0.3">
      <c r="B128" s="61"/>
      <c r="C128" s="61"/>
      <c r="D128" s="61"/>
      <c r="E128" s="61"/>
      <c r="F128" s="61"/>
      <c r="G128" s="61"/>
      <c r="H128" s="61"/>
      <c r="I128" s="61"/>
      <c r="J128" s="61"/>
    </row>
    <row r="129" spans="2:10" x14ac:dyDescent="0.3">
      <c r="B129" s="61"/>
      <c r="C129" s="61"/>
      <c r="D129" s="61"/>
      <c r="E129" s="61"/>
      <c r="F129" s="61"/>
      <c r="G129" s="61"/>
      <c r="H129" s="61"/>
      <c r="I129" s="61"/>
      <c r="J129" s="61"/>
    </row>
    <row r="130" spans="2:10" x14ac:dyDescent="0.3">
      <c r="B130" s="61"/>
      <c r="C130" s="61"/>
      <c r="D130" s="61"/>
      <c r="E130" s="61"/>
      <c r="F130" s="61"/>
      <c r="G130" s="61"/>
      <c r="H130" s="61"/>
      <c r="I130" s="61"/>
      <c r="J130" s="61"/>
    </row>
    <row r="131" spans="2:10" x14ac:dyDescent="0.3">
      <c r="B131" s="61"/>
      <c r="C131" s="61"/>
      <c r="D131" s="61"/>
      <c r="E131" s="61"/>
      <c r="F131" s="61"/>
      <c r="G131" s="61"/>
      <c r="H131" s="61"/>
      <c r="I131" s="61"/>
      <c r="J131" s="61"/>
    </row>
    <row r="132" spans="2:10" x14ac:dyDescent="0.3">
      <c r="B132" s="61"/>
      <c r="C132" s="61"/>
      <c r="D132" s="61"/>
      <c r="E132" s="61"/>
      <c r="F132" s="61"/>
      <c r="G132" s="61"/>
      <c r="H132" s="61"/>
      <c r="I132" s="61"/>
      <c r="J132" s="61"/>
    </row>
    <row r="133" spans="2:10" x14ac:dyDescent="0.3">
      <c r="B133" s="61"/>
      <c r="C133" s="61"/>
      <c r="D133" s="61"/>
      <c r="E133" s="61"/>
      <c r="F133" s="61"/>
      <c r="G133" s="61"/>
      <c r="H133" s="61"/>
      <c r="I133" s="61"/>
      <c r="J133" s="61"/>
    </row>
    <row r="134" spans="2:10" x14ac:dyDescent="0.3">
      <c r="B134" s="61"/>
      <c r="C134" s="61"/>
      <c r="D134" s="61"/>
      <c r="E134" s="61"/>
      <c r="F134" s="61"/>
      <c r="G134" s="61"/>
      <c r="H134" s="61"/>
      <c r="I134" s="61"/>
      <c r="J134" s="61"/>
    </row>
    <row r="135" spans="2:10" x14ac:dyDescent="0.3">
      <c r="B135" s="61"/>
      <c r="C135" s="61"/>
      <c r="D135" s="61"/>
      <c r="E135" s="61"/>
      <c r="F135" s="61"/>
      <c r="G135" s="61"/>
      <c r="H135" s="61"/>
      <c r="I135" s="61"/>
      <c r="J135" s="61"/>
    </row>
    <row r="136" spans="2:10" x14ac:dyDescent="0.3">
      <c r="B136" s="61"/>
      <c r="C136" s="61"/>
      <c r="D136" s="61"/>
      <c r="E136" s="61"/>
      <c r="F136" s="61"/>
      <c r="G136" s="61"/>
      <c r="H136" s="61"/>
      <c r="I136" s="61"/>
      <c r="J136" s="61"/>
    </row>
    <row r="137" spans="2:10" x14ac:dyDescent="0.3">
      <c r="B137" s="61"/>
      <c r="C137" s="61"/>
      <c r="D137" s="61"/>
      <c r="E137" s="61"/>
      <c r="F137" s="61"/>
      <c r="G137" s="61"/>
      <c r="H137" s="61"/>
      <c r="I137" s="61"/>
      <c r="J137" s="61"/>
    </row>
    <row r="138" spans="2:10" x14ac:dyDescent="0.3">
      <c r="B138" s="61"/>
      <c r="C138" s="61"/>
      <c r="D138" s="61"/>
      <c r="E138" s="61"/>
      <c r="F138" s="61"/>
      <c r="G138" s="61"/>
      <c r="H138" s="61"/>
      <c r="I138" s="61"/>
      <c r="J138" s="61"/>
    </row>
    <row r="139" spans="2:10" x14ac:dyDescent="0.3">
      <c r="B139" s="61"/>
      <c r="C139" s="61"/>
      <c r="D139" s="61"/>
      <c r="E139" s="61"/>
      <c r="F139" s="61"/>
      <c r="G139" s="61"/>
      <c r="H139" s="61"/>
      <c r="I139" s="61"/>
      <c r="J139" s="61"/>
    </row>
    <row r="140" spans="2:10" x14ac:dyDescent="0.3">
      <c r="B140" s="61"/>
      <c r="C140" s="61"/>
      <c r="D140" s="61"/>
      <c r="E140" s="61"/>
      <c r="F140" s="61"/>
      <c r="G140" s="61"/>
      <c r="H140" s="61"/>
      <c r="I140" s="61"/>
      <c r="J140" s="61"/>
    </row>
    <row r="141" spans="2:10" x14ac:dyDescent="0.3">
      <c r="B141" s="61"/>
      <c r="C141" s="61"/>
      <c r="D141" s="61"/>
      <c r="E141" s="61"/>
      <c r="F141" s="61"/>
      <c r="G141" s="61"/>
      <c r="H141" s="61"/>
      <c r="I141" s="61"/>
      <c r="J141" s="61"/>
    </row>
    <row r="142" spans="2:10" x14ac:dyDescent="0.3">
      <c r="B142" s="61"/>
      <c r="C142" s="61"/>
      <c r="D142" s="61"/>
      <c r="E142" s="61"/>
      <c r="F142" s="61"/>
      <c r="G142" s="61"/>
      <c r="H142" s="61"/>
      <c r="I142" s="61"/>
      <c r="J142" s="61"/>
    </row>
    <row r="143" spans="2:10" x14ac:dyDescent="0.3">
      <c r="B143" s="61"/>
      <c r="C143" s="61"/>
      <c r="D143" s="61"/>
      <c r="E143" s="61"/>
      <c r="F143" s="61"/>
      <c r="G143" s="61"/>
      <c r="H143" s="61"/>
      <c r="I143" s="61"/>
      <c r="J143" s="61"/>
    </row>
    <row r="144" spans="2:10" x14ac:dyDescent="0.3">
      <c r="B144" s="61"/>
      <c r="C144" s="61"/>
      <c r="D144" s="61"/>
      <c r="E144" s="61"/>
      <c r="F144" s="61"/>
      <c r="G144" s="61"/>
      <c r="H144" s="61"/>
      <c r="I144" s="61"/>
      <c r="J144" s="61"/>
    </row>
    <row r="145" spans="2:10" x14ac:dyDescent="0.3">
      <c r="B145" s="61"/>
      <c r="C145" s="61"/>
      <c r="D145" s="61"/>
      <c r="E145" s="61"/>
      <c r="F145" s="61"/>
      <c r="G145" s="61"/>
      <c r="H145" s="61"/>
      <c r="I145" s="61"/>
      <c r="J145" s="61"/>
    </row>
    <row r="146" spans="2:10" x14ac:dyDescent="0.3">
      <c r="B146" s="61"/>
      <c r="C146" s="61"/>
      <c r="D146" s="61"/>
      <c r="E146" s="61"/>
      <c r="F146" s="61"/>
      <c r="G146" s="61"/>
      <c r="H146" s="61"/>
      <c r="I146" s="61"/>
      <c r="J146" s="61"/>
    </row>
    <row r="147" spans="2:10" x14ac:dyDescent="0.3">
      <c r="B147" s="61"/>
      <c r="C147" s="61"/>
      <c r="D147" s="61"/>
      <c r="E147" s="61"/>
      <c r="F147" s="61"/>
      <c r="G147" s="61"/>
      <c r="H147" s="61"/>
      <c r="I147" s="61"/>
      <c r="J147" s="61"/>
    </row>
    <row r="148" spans="2:10" x14ac:dyDescent="0.3">
      <c r="B148" s="61"/>
      <c r="C148" s="61"/>
      <c r="D148" s="61"/>
      <c r="E148" s="61"/>
      <c r="F148" s="61"/>
      <c r="G148" s="61"/>
      <c r="H148" s="61"/>
      <c r="I148" s="61"/>
      <c r="J148" s="61"/>
    </row>
    <row r="149" spans="2:10" x14ac:dyDescent="0.3">
      <c r="B149" s="61"/>
      <c r="C149" s="61"/>
      <c r="D149" s="61"/>
      <c r="E149" s="61"/>
      <c r="F149" s="61"/>
      <c r="G149" s="61"/>
      <c r="H149" s="61"/>
      <c r="I149" s="61"/>
      <c r="J149" s="61"/>
    </row>
    <row r="150" spans="2:10" x14ac:dyDescent="0.3">
      <c r="B150" s="61"/>
      <c r="C150" s="61"/>
      <c r="D150" s="61"/>
      <c r="E150" s="61"/>
      <c r="F150" s="61"/>
      <c r="G150" s="61"/>
      <c r="H150" s="61"/>
      <c r="I150" s="61"/>
      <c r="J150" s="61"/>
    </row>
    <row r="151" spans="2:10" x14ac:dyDescent="0.3">
      <c r="B151" s="61"/>
      <c r="C151" s="61"/>
      <c r="D151" s="61"/>
      <c r="E151" s="61"/>
      <c r="F151" s="61"/>
      <c r="G151" s="61"/>
      <c r="H151" s="61"/>
      <c r="I151" s="61"/>
      <c r="J151" s="61"/>
    </row>
    <row r="152" spans="2:10" x14ac:dyDescent="0.3">
      <c r="B152" s="61"/>
      <c r="C152" s="61"/>
      <c r="D152" s="61"/>
      <c r="E152" s="61"/>
      <c r="F152" s="61"/>
      <c r="G152" s="61"/>
      <c r="H152" s="61"/>
      <c r="I152" s="61"/>
      <c r="J152" s="61"/>
    </row>
    <row r="153" spans="2:10" x14ac:dyDescent="0.3">
      <c r="B153" s="61"/>
      <c r="C153" s="61"/>
      <c r="D153" s="61"/>
      <c r="E153" s="61"/>
      <c r="F153" s="61"/>
      <c r="G153" s="61"/>
      <c r="H153" s="61"/>
      <c r="I153" s="61"/>
      <c r="J153" s="61"/>
    </row>
    <row r="154" spans="2:10" x14ac:dyDescent="0.3">
      <c r="B154" s="61"/>
      <c r="C154" s="61"/>
      <c r="D154" s="61"/>
      <c r="E154" s="61"/>
      <c r="F154" s="61"/>
      <c r="G154" s="61"/>
      <c r="H154" s="61"/>
      <c r="I154" s="61"/>
      <c r="J154" s="61"/>
    </row>
    <row r="155" spans="2:10" x14ac:dyDescent="0.3">
      <c r="B155" s="61"/>
      <c r="C155" s="61"/>
      <c r="D155" s="61"/>
      <c r="E155" s="61"/>
      <c r="F155" s="61"/>
      <c r="G155" s="61"/>
      <c r="H155" s="61"/>
      <c r="I155" s="61"/>
      <c r="J155" s="61"/>
    </row>
    <row r="156" spans="2:10" x14ac:dyDescent="0.3">
      <c r="B156" s="61"/>
      <c r="C156" s="61"/>
      <c r="D156" s="61"/>
      <c r="E156" s="61"/>
      <c r="F156" s="61"/>
      <c r="G156" s="61"/>
      <c r="H156" s="61"/>
      <c r="I156" s="61"/>
      <c r="J156" s="61"/>
    </row>
    <row r="157" spans="2:10" x14ac:dyDescent="0.3">
      <c r="B157" s="61"/>
      <c r="C157" s="61"/>
      <c r="D157" s="61"/>
      <c r="E157" s="61"/>
      <c r="F157" s="61"/>
      <c r="G157" s="61"/>
      <c r="H157" s="61"/>
      <c r="I157" s="61"/>
      <c r="J157" s="61"/>
    </row>
    <row r="158" spans="2:10" x14ac:dyDescent="0.3">
      <c r="B158" s="61"/>
      <c r="C158" s="61"/>
      <c r="D158" s="61"/>
      <c r="E158" s="61"/>
      <c r="F158" s="61"/>
      <c r="G158" s="61"/>
      <c r="H158" s="61"/>
      <c r="I158" s="61"/>
      <c r="J158" s="61"/>
    </row>
    <row r="159" spans="2:10" x14ac:dyDescent="0.3">
      <c r="B159" s="61"/>
      <c r="C159" s="61"/>
      <c r="D159" s="61"/>
      <c r="E159" s="61"/>
      <c r="F159" s="61"/>
      <c r="G159" s="61"/>
      <c r="H159" s="61"/>
      <c r="I159" s="61"/>
      <c r="J159" s="61"/>
    </row>
    <row r="160" spans="2:10" x14ac:dyDescent="0.3">
      <c r="B160" s="61"/>
      <c r="C160" s="61"/>
      <c r="D160" s="61"/>
      <c r="E160" s="61"/>
      <c r="F160" s="61"/>
      <c r="G160" s="61"/>
      <c r="H160" s="61"/>
      <c r="I160" s="61"/>
      <c r="J160" s="61"/>
    </row>
    <row r="161" spans="2:10" x14ac:dyDescent="0.3">
      <c r="B161" s="61"/>
      <c r="C161" s="61"/>
      <c r="D161" s="61"/>
      <c r="E161" s="61"/>
      <c r="F161" s="61"/>
      <c r="G161" s="61"/>
      <c r="H161" s="61"/>
      <c r="I161" s="61"/>
      <c r="J161" s="61"/>
    </row>
    <row r="162" spans="2:10" x14ac:dyDescent="0.3">
      <c r="B162" s="61"/>
      <c r="C162" s="61"/>
      <c r="D162" s="61"/>
      <c r="E162" s="61"/>
      <c r="F162" s="61"/>
      <c r="G162" s="61"/>
      <c r="H162" s="61"/>
      <c r="I162" s="61"/>
      <c r="J162" s="61"/>
    </row>
    <row r="163" spans="2:10" x14ac:dyDescent="0.3">
      <c r="B163" s="61"/>
      <c r="C163" s="61"/>
      <c r="D163" s="61"/>
      <c r="E163" s="61"/>
      <c r="F163" s="61"/>
      <c r="G163" s="61"/>
      <c r="H163" s="61"/>
      <c r="I163" s="61"/>
      <c r="J163" s="61"/>
    </row>
    <row r="164" spans="2:10" x14ac:dyDescent="0.3">
      <c r="B164" s="61"/>
      <c r="C164" s="61"/>
      <c r="D164" s="61"/>
      <c r="E164" s="61"/>
      <c r="F164" s="61"/>
      <c r="G164" s="61"/>
      <c r="H164" s="61"/>
      <c r="I164" s="61"/>
      <c r="J164" s="61"/>
    </row>
    <row r="165" spans="2:10" x14ac:dyDescent="0.3">
      <c r="B165" s="61"/>
      <c r="C165" s="61"/>
      <c r="D165" s="61"/>
      <c r="E165" s="61"/>
      <c r="F165" s="61"/>
      <c r="G165" s="61"/>
      <c r="H165" s="61"/>
      <c r="I165" s="61"/>
      <c r="J165" s="61"/>
    </row>
    <row r="166" spans="2:10" x14ac:dyDescent="0.3">
      <c r="B166" s="61"/>
      <c r="C166" s="61"/>
      <c r="D166" s="61"/>
      <c r="E166" s="61"/>
      <c r="F166" s="61"/>
      <c r="G166" s="61"/>
      <c r="H166" s="61"/>
      <c r="I166" s="61"/>
      <c r="J166" s="61"/>
    </row>
    <row r="167" spans="2:10" x14ac:dyDescent="0.3">
      <c r="B167" s="61"/>
      <c r="C167" s="61"/>
      <c r="D167" s="61"/>
      <c r="E167" s="61"/>
      <c r="F167" s="61"/>
      <c r="G167" s="61"/>
      <c r="H167" s="61"/>
      <c r="I167" s="61"/>
      <c r="J167" s="61"/>
    </row>
    <row r="168" spans="2:10" x14ac:dyDescent="0.3">
      <c r="B168" s="61"/>
      <c r="C168" s="61"/>
      <c r="D168" s="61"/>
      <c r="E168" s="61"/>
      <c r="F168" s="61"/>
      <c r="G168" s="61"/>
      <c r="H168" s="61"/>
      <c r="I168" s="61"/>
      <c r="J168" s="61"/>
    </row>
    <row r="169" spans="2:10" x14ac:dyDescent="0.3">
      <c r="B169" s="61"/>
      <c r="C169" s="61"/>
      <c r="D169" s="61"/>
      <c r="E169" s="61"/>
      <c r="F169" s="61"/>
      <c r="G169" s="61"/>
      <c r="H169" s="61"/>
      <c r="I169" s="61"/>
      <c r="J169" s="61"/>
    </row>
    <row r="170" spans="2:10" x14ac:dyDescent="0.3">
      <c r="B170" s="61"/>
      <c r="C170" s="61"/>
      <c r="D170" s="61"/>
      <c r="E170" s="61"/>
      <c r="F170" s="61"/>
      <c r="G170" s="61"/>
      <c r="H170" s="61"/>
      <c r="I170" s="61"/>
      <c r="J170" s="61"/>
    </row>
    <row r="171" spans="2:10" x14ac:dyDescent="0.3">
      <c r="B171" s="61"/>
      <c r="C171" s="61"/>
      <c r="D171" s="61"/>
      <c r="E171" s="61"/>
      <c r="F171" s="61"/>
      <c r="G171" s="61"/>
      <c r="H171" s="61"/>
      <c r="I171" s="61"/>
      <c r="J171" s="61"/>
    </row>
    <row r="172" spans="2:10" x14ac:dyDescent="0.3">
      <c r="B172" s="61"/>
      <c r="C172" s="61"/>
      <c r="D172" s="61"/>
      <c r="E172" s="61"/>
      <c r="F172" s="61"/>
      <c r="G172" s="61"/>
      <c r="H172" s="61"/>
      <c r="I172" s="61"/>
      <c r="J172" s="61"/>
    </row>
    <row r="173" spans="2:10" x14ac:dyDescent="0.3">
      <c r="B173" s="61"/>
      <c r="C173" s="61"/>
      <c r="D173" s="61"/>
      <c r="E173" s="61"/>
      <c r="F173" s="61"/>
      <c r="G173" s="61"/>
      <c r="H173" s="61"/>
      <c r="I173" s="61"/>
      <c r="J173" s="61"/>
    </row>
    <row r="174" spans="2:10" x14ac:dyDescent="0.3">
      <c r="B174" s="61"/>
      <c r="C174" s="61"/>
      <c r="D174" s="61"/>
      <c r="E174" s="61"/>
      <c r="F174" s="61"/>
      <c r="G174" s="61"/>
      <c r="H174" s="61"/>
      <c r="I174" s="61"/>
      <c r="J174" s="80" t="s">
        <v>99</v>
      </c>
    </row>
  </sheetData>
  <sheetProtection password="D917" sheet="1" objects="1" scenarios="1"/>
  <hyperlinks>
    <hyperlink ref="D47" r:id="rId1" xr:uid="{00000000-0004-0000-0300-000000000000}"/>
    <hyperlink ref="D8" location="Erstens" display="Technische Informationen zur Anwendung des Tools" xr:uid="{00000000-0004-0000-0300-000001000000}"/>
    <hyperlink ref="D10" location="Drittens" display="Kostenlose Version vers. Premiumversion" xr:uid="{00000000-0004-0000-0300-000002000000}"/>
    <hyperlink ref="D11" location="Viertens" display="Betriebswirtschaftliche Betrachtungen zur Handelswarenkalkulation" xr:uid="{00000000-0004-0000-0300-000003000000}"/>
    <hyperlink ref="E17" location="Vorwärtskalkulation!A1" display="Vorwärtskalkulation" xr:uid="{00000000-0004-0000-0300-000004000000}"/>
    <hyperlink ref="D59" r:id="rId2" xr:uid="{00000000-0004-0000-0300-000005000000}"/>
    <hyperlink ref="D9" location="Zweitens" display="Praktische Hinweise zum Erstellen/Ausfüllen der Handelswarenkalkulation" xr:uid="{00000000-0004-0000-0300-000006000000}"/>
    <hyperlink ref="E18" location="Rückwärtskalkulation!A1" display="Rückwärtskalkulation" xr:uid="{00000000-0004-0000-0300-000007000000}"/>
    <hyperlink ref="E19" location="Differenzkalkulation!A1" display="Differenzkalkulation" xr:uid="{00000000-0004-0000-0300-000008000000}"/>
    <hyperlink ref="J174" location="Erstens" display="Technische Informationen zur Anwendung für das Liquiditätsplanungs-Tool" xr:uid="{00000000-0004-0000-0300-000009000000}"/>
    <hyperlink ref="D45" r:id="rId3" xr:uid="{00000000-0004-0000-0300-00000A000000}"/>
  </hyperlinks>
  <pageMargins left="0.31496062992125984" right="0" top="0.39370078740157483" bottom="0.23622047244094491" header="0" footer="0"/>
  <pageSetup paperSize="9" scale="95" orientation="landscape" r:id="rId4"/>
  <headerFooter>
    <oddFooter>&amp;L&amp;8C by ControllerSpielwiese.de&amp;C&amp;8Seite &amp;P&amp;R&amp;8Verfasser: Joachim Becker</oddFoot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1454-62F5-4677-9A74-9AE140F0C5B3}">
  <dimension ref="A1:AX55"/>
  <sheetViews>
    <sheetView tabSelected="1" zoomScale="96" zoomScaleNormal="96" workbookViewId="0">
      <selection activeCell="D29" sqref="D29"/>
    </sheetView>
  </sheetViews>
  <sheetFormatPr baseColWidth="10" defaultRowHeight="13.2" x14ac:dyDescent="0.25"/>
  <cols>
    <col min="1" max="1" width="103.88671875" bestFit="1" customWidth="1"/>
    <col min="2" max="3" width="22.21875" bestFit="1" customWidth="1"/>
    <col min="4" max="4" width="11.6640625" bestFit="1" customWidth="1"/>
    <col min="5" max="5" width="29" bestFit="1" customWidth="1"/>
    <col min="6" max="6" width="29.109375" bestFit="1" customWidth="1"/>
    <col min="7" max="7" width="17.5546875" bestFit="1" customWidth="1"/>
    <col min="8" max="8" width="48" customWidth="1"/>
  </cols>
  <sheetData>
    <row r="1" spans="1:50" s="96" customFormat="1" x14ac:dyDescent="0.25">
      <c r="A1" s="110" t="s">
        <v>102</v>
      </c>
      <c r="B1" s="114" t="s">
        <v>32</v>
      </c>
      <c r="C1" s="96" t="s">
        <v>24</v>
      </c>
      <c r="D1" s="96" t="s">
        <v>103</v>
      </c>
      <c r="E1" s="96" t="s">
        <v>108</v>
      </c>
      <c r="F1" s="113" t="s">
        <v>104</v>
      </c>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row>
    <row r="2" spans="1:50" x14ac:dyDescent="0.25">
      <c r="A2" s="107" t="s">
        <v>119</v>
      </c>
      <c r="B2" s="131">
        <v>794.03</v>
      </c>
      <c r="C2" s="120">
        <v>1390.35</v>
      </c>
      <c r="D2" s="111">
        <v>4</v>
      </c>
      <c r="E2" s="120">
        <f>B2*D2</f>
        <v>3176.12</v>
      </c>
      <c r="F2" s="121">
        <f>C2*D2</f>
        <v>5561.4</v>
      </c>
    </row>
    <row r="3" spans="1:50" x14ac:dyDescent="0.25">
      <c r="A3" s="108" t="s">
        <v>118</v>
      </c>
      <c r="B3" s="132">
        <v>1170.3399999999999</v>
      </c>
      <c r="C3" s="122">
        <v>2049.2600000000002</v>
      </c>
      <c r="D3">
        <v>4</v>
      </c>
      <c r="E3" s="122">
        <f t="shared" ref="E3:E11" si="0">B3*D3</f>
        <v>4681.3599999999997</v>
      </c>
      <c r="F3" s="123">
        <f t="shared" ref="F3:F9" si="1">C3*D3</f>
        <v>8197.0400000000009</v>
      </c>
    </row>
    <row r="4" spans="1:50" x14ac:dyDescent="0.25">
      <c r="A4" s="108" t="s">
        <v>120</v>
      </c>
      <c r="B4" s="132">
        <v>329.63</v>
      </c>
      <c r="C4" s="122">
        <v>577.17999999999995</v>
      </c>
      <c r="D4">
        <v>4</v>
      </c>
      <c r="E4" s="122">
        <f t="shared" si="0"/>
        <v>1318.52</v>
      </c>
      <c r="F4" s="123">
        <f t="shared" ref="F4" si="2">C4*D4</f>
        <v>2308.7199999999998</v>
      </c>
    </row>
    <row r="5" spans="1:50" x14ac:dyDescent="0.25">
      <c r="A5" s="108" t="s">
        <v>117</v>
      </c>
      <c r="B5" s="132">
        <v>5808.67</v>
      </c>
      <c r="C5" s="122">
        <v>10170.92</v>
      </c>
      <c r="D5">
        <v>3</v>
      </c>
      <c r="E5" s="122">
        <f t="shared" si="0"/>
        <v>17426.010000000002</v>
      </c>
      <c r="F5" s="123">
        <f t="shared" si="1"/>
        <v>30512.760000000002</v>
      </c>
    </row>
    <row r="6" spans="1:50" x14ac:dyDescent="0.25">
      <c r="A6" s="108" t="s">
        <v>112</v>
      </c>
      <c r="B6" s="132">
        <v>1870</v>
      </c>
      <c r="C6" s="122">
        <v>3274.35</v>
      </c>
      <c r="D6">
        <v>10</v>
      </c>
      <c r="E6" s="122">
        <f t="shared" si="0"/>
        <v>18700</v>
      </c>
      <c r="F6" s="123">
        <f t="shared" si="1"/>
        <v>32743.5</v>
      </c>
    </row>
    <row r="7" spans="1:50" x14ac:dyDescent="0.25">
      <c r="A7" s="108" t="s">
        <v>130</v>
      </c>
      <c r="B7" s="132">
        <v>116.59</v>
      </c>
      <c r="C7" s="122">
        <v>204.15</v>
      </c>
      <c r="D7">
        <v>3</v>
      </c>
      <c r="E7" s="122">
        <f t="shared" si="0"/>
        <v>349.77</v>
      </c>
      <c r="F7" s="123">
        <f t="shared" si="1"/>
        <v>612.45000000000005</v>
      </c>
    </row>
    <row r="8" spans="1:50" x14ac:dyDescent="0.25">
      <c r="A8" s="108" t="s">
        <v>113</v>
      </c>
      <c r="B8" s="132">
        <v>317.18</v>
      </c>
      <c r="C8" s="122">
        <v>555.38</v>
      </c>
      <c r="D8">
        <v>6</v>
      </c>
      <c r="E8" s="122">
        <f t="shared" si="0"/>
        <v>1903.08</v>
      </c>
      <c r="F8" s="123">
        <f t="shared" si="1"/>
        <v>3332.2799999999997</v>
      </c>
    </row>
    <row r="9" spans="1:50" x14ac:dyDescent="0.25">
      <c r="A9" s="108" t="s">
        <v>114</v>
      </c>
      <c r="B9" s="132">
        <v>10.01</v>
      </c>
      <c r="C9" s="122">
        <v>17.53</v>
      </c>
      <c r="D9">
        <v>25</v>
      </c>
      <c r="E9" s="122">
        <f t="shared" si="0"/>
        <v>250.25</v>
      </c>
      <c r="F9" s="123">
        <f t="shared" si="1"/>
        <v>438.25</v>
      </c>
    </row>
    <row r="10" spans="1:50" x14ac:dyDescent="0.25">
      <c r="A10" s="108" t="s">
        <v>115</v>
      </c>
      <c r="B10" s="132">
        <v>28.6</v>
      </c>
      <c r="C10" s="122">
        <v>50.08</v>
      </c>
      <c r="D10">
        <v>4</v>
      </c>
      <c r="E10" s="122">
        <f t="shared" si="0"/>
        <v>114.4</v>
      </c>
      <c r="F10" s="123">
        <f t="shared" ref="F10:F23" si="3">C10*D10</f>
        <v>200.32</v>
      </c>
    </row>
    <row r="11" spans="1:50" x14ac:dyDescent="0.25">
      <c r="A11" s="109" t="s">
        <v>116</v>
      </c>
      <c r="B11" s="133">
        <v>38.36</v>
      </c>
      <c r="C11" s="124">
        <v>67.17</v>
      </c>
      <c r="D11" s="112">
        <v>5</v>
      </c>
      <c r="E11" s="124">
        <f t="shared" si="0"/>
        <v>191.8</v>
      </c>
      <c r="F11" s="125">
        <f t="shared" si="3"/>
        <v>335.85</v>
      </c>
    </row>
    <row r="12" spans="1:50" s="96" customFormat="1" x14ac:dyDescent="0.25">
      <c r="A12" s="110" t="s">
        <v>105</v>
      </c>
      <c r="B12" s="134" t="s">
        <v>107</v>
      </c>
      <c r="C12" s="135" t="s">
        <v>107</v>
      </c>
      <c r="D12" s="97" t="s">
        <v>107</v>
      </c>
      <c r="E12" s="126">
        <f>SUM(E2:E11)</f>
        <v>48111.310000000005</v>
      </c>
      <c r="F12" s="127">
        <f>SUM(F2:F11)</f>
        <v>84242.57</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row>
    <row r="13" spans="1:50" x14ac:dyDescent="0.25">
      <c r="A13" s="107" t="s">
        <v>121</v>
      </c>
      <c r="B13" s="131">
        <v>22.09</v>
      </c>
      <c r="C13" s="120">
        <v>38.68</v>
      </c>
      <c r="D13" s="111">
        <v>1</v>
      </c>
      <c r="E13" s="120">
        <f>B13*D13</f>
        <v>22.09</v>
      </c>
      <c r="F13" s="121">
        <f t="shared" si="3"/>
        <v>38.68</v>
      </c>
    </row>
    <row r="14" spans="1:50" x14ac:dyDescent="0.25">
      <c r="A14" s="109" t="s">
        <v>122</v>
      </c>
      <c r="B14" s="133">
        <v>26.8</v>
      </c>
      <c r="C14" s="124">
        <v>46.92</v>
      </c>
      <c r="D14" s="112">
        <v>1</v>
      </c>
      <c r="E14" s="124">
        <f>B14*D14</f>
        <v>26.8</v>
      </c>
      <c r="F14" s="125">
        <f t="shared" ref="F14:F16" si="4">C14*D14</f>
        <v>46.92</v>
      </c>
    </row>
    <row r="15" spans="1:50" s="96" customFormat="1" x14ac:dyDescent="0.25">
      <c r="A15" s="110" t="s">
        <v>106</v>
      </c>
      <c r="B15" s="134" t="s">
        <v>107</v>
      </c>
      <c r="C15" s="135" t="s">
        <v>107</v>
      </c>
      <c r="D15" s="97" t="s">
        <v>107</v>
      </c>
      <c r="E15" s="126">
        <f>SUM(E12:E14)</f>
        <v>48160.200000000004</v>
      </c>
      <c r="F15" s="127">
        <f>SUM(F12:F14)</f>
        <v>84328.17</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row>
    <row r="16" spans="1:50" x14ac:dyDescent="0.25">
      <c r="A16" s="107" t="s">
        <v>123</v>
      </c>
      <c r="B16" s="120">
        <v>136.81</v>
      </c>
      <c r="C16" s="120">
        <v>239.55</v>
      </c>
      <c r="D16" s="111">
        <v>2</v>
      </c>
      <c r="E16" s="120">
        <f>B16*D16</f>
        <v>273.62</v>
      </c>
      <c r="F16" s="121">
        <f t="shared" si="4"/>
        <v>479.1</v>
      </c>
    </row>
    <row r="17" spans="1:50" x14ac:dyDescent="0.25">
      <c r="A17" s="108" t="s">
        <v>126</v>
      </c>
      <c r="B17" s="128">
        <v>249.53</v>
      </c>
      <c r="C17" s="122">
        <v>436.93</v>
      </c>
      <c r="D17">
        <v>2</v>
      </c>
      <c r="E17" s="122">
        <f t="shared" ref="E17:E23" si="5">B17*D17</f>
        <v>499.06</v>
      </c>
      <c r="F17" s="123">
        <f t="shared" si="3"/>
        <v>873.86</v>
      </c>
    </row>
    <row r="18" spans="1:50" x14ac:dyDescent="0.25">
      <c r="A18" s="108" t="s">
        <v>125</v>
      </c>
      <c r="B18" s="128">
        <v>120.12</v>
      </c>
      <c r="C18" s="122">
        <v>210.33</v>
      </c>
      <c r="D18">
        <v>2</v>
      </c>
      <c r="E18" s="122">
        <f t="shared" si="5"/>
        <v>240.24</v>
      </c>
      <c r="F18" s="123">
        <f t="shared" si="3"/>
        <v>420.66</v>
      </c>
    </row>
    <row r="19" spans="1:50" x14ac:dyDescent="0.25">
      <c r="A19" s="108" t="s">
        <v>124</v>
      </c>
      <c r="B19" s="128">
        <v>16.170000000000002</v>
      </c>
      <c r="C19" s="122">
        <v>28.31</v>
      </c>
      <c r="D19">
        <v>2</v>
      </c>
      <c r="E19" s="122">
        <f t="shared" si="5"/>
        <v>32.340000000000003</v>
      </c>
      <c r="F19" s="123">
        <f t="shared" si="3"/>
        <v>56.62</v>
      </c>
    </row>
    <row r="20" spans="1:50" x14ac:dyDescent="0.25">
      <c r="A20" s="108" t="s">
        <v>128</v>
      </c>
      <c r="B20" s="128">
        <v>30.49</v>
      </c>
      <c r="C20" s="122">
        <v>53.4</v>
      </c>
      <c r="D20">
        <v>4</v>
      </c>
      <c r="E20" s="122">
        <f t="shared" si="5"/>
        <v>121.96</v>
      </c>
      <c r="F20" s="123">
        <f t="shared" si="3"/>
        <v>213.6</v>
      </c>
    </row>
    <row r="21" spans="1:50" x14ac:dyDescent="0.25">
      <c r="A21" s="108" t="s">
        <v>127</v>
      </c>
      <c r="B21" s="128">
        <v>452.93</v>
      </c>
      <c r="C21" s="122">
        <v>793.08</v>
      </c>
      <c r="D21">
        <v>2</v>
      </c>
      <c r="E21" s="122">
        <f t="shared" si="5"/>
        <v>905.86</v>
      </c>
      <c r="F21" s="123">
        <f t="shared" si="3"/>
        <v>1586.16</v>
      </c>
    </row>
    <row r="22" spans="1:50" x14ac:dyDescent="0.25">
      <c r="A22" s="108" t="s">
        <v>114</v>
      </c>
      <c r="B22" s="128">
        <v>10.01</v>
      </c>
      <c r="C22" s="128">
        <v>17.53</v>
      </c>
      <c r="D22" s="118">
        <v>11</v>
      </c>
      <c r="E22" s="128">
        <f t="shared" si="5"/>
        <v>110.11</v>
      </c>
      <c r="F22" s="123">
        <f t="shared" si="3"/>
        <v>192.83</v>
      </c>
    </row>
    <row r="23" spans="1:50" x14ac:dyDescent="0.25">
      <c r="A23" s="109" t="s">
        <v>129</v>
      </c>
      <c r="B23" s="129">
        <v>13865.55</v>
      </c>
      <c r="C23" s="129">
        <v>24278.44</v>
      </c>
      <c r="D23" s="119">
        <v>2</v>
      </c>
      <c r="E23" s="129">
        <f t="shared" si="5"/>
        <v>27731.1</v>
      </c>
      <c r="F23" s="130">
        <f t="shared" si="3"/>
        <v>48556.88</v>
      </c>
    </row>
    <row r="24" spans="1:50" s="96" customFormat="1" x14ac:dyDescent="0.25">
      <c r="A24" s="107" t="s">
        <v>111</v>
      </c>
      <c r="B24" s="134" t="s">
        <v>107</v>
      </c>
      <c r="C24" s="135" t="s">
        <v>107</v>
      </c>
      <c r="D24" s="97" t="s">
        <v>107</v>
      </c>
      <c r="E24" s="126">
        <f>SUM(E15:E23)</f>
        <v>78074.489999999991</v>
      </c>
      <c r="F24" s="127">
        <f>SUM(F15:F23)</f>
        <v>136707.88</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row>
    <row r="25" spans="1:50" ht="15" x14ac:dyDescent="0.25">
      <c r="A25" s="110" t="s">
        <v>109</v>
      </c>
      <c r="B25" s="126">
        <v>75</v>
      </c>
      <c r="C25" s="126">
        <v>100</v>
      </c>
      <c r="D25" s="96">
        <v>100</v>
      </c>
      <c r="E25" s="126">
        <f>B25*D25</f>
        <v>7500</v>
      </c>
      <c r="F25" s="127">
        <f>C25*D25</f>
        <v>10000</v>
      </c>
      <c r="H25" s="104"/>
    </row>
    <row r="26" spans="1:50" x14ac:dyDescent="0.25">
      <c r="A26" s="110" t="s">
        <v>110</v>
      </c>
      <c r="B26" s="134" t="s">
        <v>107</v>
      </c>
      <c r="C26" s="135" t="s">
        <v>107</v>
      </c>
      <c r="D26" s="97" t="s">
        <v>107</v>
      </c>
      <c r="E26" s="126">
        <f>E24+E25</f>
        <v>85574.489999999991</v>
      </c>
      <c r="F26" s="127">
        <f>F24+F25</f>
        <v>146707.88</v>
      </c>
      <c r="H26" s="105"/>
    </row>
    <row r="27" spans="1:50" ht="15" x14ac:dyDescent="0.25">
      <c r="H27" s="106"/>
    </row>
    <row r="28" spans="1:50" ht="15" x14ac:dyDescent="0.25">
      <c r="H28" s="106"/>
    </row>
    <row r="29" spans="1:50" ht="15" x14ac:dyDescent="0.25">
      <c r="A29" t="s">
        <v>131</v>
      </c>
      <c r="B29" s="122">
        <v>1.01</v>
      </c>
      <c r="C29" s="128">
        <v>1.77</v>
      </c>
      <c r="D29">
        <f>B31</f>
        <v>316119931719.62878</v>
      </c>
      <c r="E29" s="122">
        <f>B29*D29</f>
        <v>319281131036.82507</v>
      </c>
      <c r="F29" s="122">
        <f>C29*D29</f>
        <v>559532279143.74292</v>
      </c>
      <c r="H29" s="106"/>
    </row>
    <row r="30" spans="1:50" ht="15" x14ac:dyDescent="0.25">
      <c r="C30" s="118"/>
      <c r="H30" s="106"/>
    </row>
    <row r="31" spans="1:50" x14ac:dyDescent="0.25">
      <c r="A31" t="s">
        <v>132</v>
      </c>
      <c r="B31">
        <f>(B33+(0.25*B32)+B34+(0.25*B35)+B36)*1.05</f>
        <v>316119931719.62878</v>
      </c>
      <c r="H31" s="100"/>
    </row>
    <row r="32" spans="1:50" x14ac:dyDescent="0.25">
      <c r="A32" t="s">
        <v>133</v>
      </c>
      <c r="B32">
        <f>2*3.14159265359*B33</f>
        <v>21296856.598686609</v>
      </c>
      <c r="H32" s="99"/>
    </row>
    <row r="33" spans="1:8" x14ac:dyDescent="0.25">
      <c r="A33" t="s">
        <v>134</v>
      </c>
      <c r="B33">
        <v>3389500</v>
      </c>
      <c r="H33" s="100"/>
    </row>
    <row r="34" spans="1:8" x14ac:dyDescent="0.25">
      <c r="A34" t="s">
        <v>135</v>
      </c>
      <c r="B34">
        <f>2*3.14159265359*B35</f>
        <v>40030173.59204378</v>
      </c>
      <c r="H34" s="100"/>
    </row>
    <row r="35" spans="1:8" x14ac:dyDescent="0.25">
      <c r="A35" t="s">
        <v>136</v>
      </c>
      <c r="B35">
        <v>6371000</v>
      </c>
      <c r="H35" s="99"/>
    </row>
    <row r="36" spans="1:8" x14ac:dyDescent="0.25">
      <c r="A36" t="s">
        <v>137</v>
      </c>
      <c r="B36">
        <v>301016265000</v>
      </c>
      <c r="H36" s="100"/>
    </row>
    <row r="37" spans="1:8" x14ac:dyDescent="0.25">
      <c r="H37" s="100"/>
    </row>
    <row r="38" spans="1:8" x14ac:dyDescent="0.25">
      <c r="H38" s="101"/>
    </row>
    <row r="39" spans="1:8" x14ac:dyDescent="0.25">
      <c r="H39" s="98"/>
    </row>
    <row r="40" spans="1:8" x14ac:dyDescent="0.25">
      <c r="H40" s="101"/>
    </row>
    <row r="41" spans="1:8" x14ac:dyDescent="0.25">
      <c r="H41" s="98"/>
    </row>
    <row r="42" spans="1:8" x14ac:dyDescent="0.25">
      <c r="H42" s="101"/>
    </row>
    <row r="43" spans="1:8" x14ac:dyDescent="0.25">
      <c r="H43" s="98"/>
    </row>
    <row r="44" spans="1:8" x14ac:dyDescent="0.25">
      <c r="H44" s="98"/>
    </row>
    <row r="45" spans="1:8" x14ac:dyDescent="0.25">
      <c r="H45" s="102"/>
    </row>
    <row r="46" spans="1:8" x14ac:dyDescent="0.25">
      <c r="H46" s="98"/>
    </row>
    <row r="47" spans="1:8" x14ac:dyDescent="0.25">
      <c r="H47" s="98"/>
    </row>
    <row r="48" spans="1:8" x14ac:dyDescent="0.25">
      <c r="H48" s="102"/>
    </row>
    <row r="49" spans="8:8" x14ac:dyDescent="0.25">
      <c r="H49" s="98"/>
    </row>
    <row r="50" spans="8:8" x14ac:dyDescent="0.25">
      <c r="H50" s="101"/>
    </row>
    <row r="51" spans="8:8" x14ac:dyDescent="0.25">
      <c r="H51" s="98"/>
    </row>
    <row r="52" spans="8:8" x14ac:dyDescent="0.25">
      <c r="H52" s="101"/>
    </row>
    <row r="53" spans="8:8" ht="15.6" x14ac:dyDescent="0.25">
      <c r="H53" s="103"/>
    </row>
    <row r="54" spans="8:8" x14ac:dyDescent="0.25">
      <c r="H54" s="101"/>
    </row>
    <row r="55" spans="8:8" x14ac:dyDescent="0.25">
      <c r="H55" s="98"/>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8</vt:i4>
      </vt:variant>
    </vt:vector>
  </HeadingPairs>
  <TitlesOfParts>
    <vt:vector size="13" baseType="lpstr">
      <vt:lpstr>Vorwärtskalkulation</vt:lpstr>
      <vt:lpstr>Rückwärtskalkulation</vt:lpstr>
      <vt:lpstr>Differenzkalkulation</vt:lpstr>
      <vt:lpstr>Anwendungshilfe</vt:lpstr>
      <vt:lpstr>Gesamt</vt:lpstr>
      <vt:lpstr>Drittens</vt:lpstr>
      <vt:lpstr>Differenzkalkulation!Druckbereich</vt:lpstr>
      <vt:lpstr>Rückwärtskalkulation!Druckbereich</vt:lpstr>
      <vt:lpstr>Vorwärtskalkulation!Druckbereich</vt:lpstr>
      <vt:lpstr>Anwendungshilfe!Drucktitel</vt:lpstr>
      <vt:lpstr>Erstens</vt:lpstr>
      <vt:lpstr>Viertens</vt:lpstr>
      <vt:lpstr>Zweitens</vt:lpstr>
    </vt:vector>
  </TitlesOfParts>
  <Company>Joachim Becker WebSolutions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Handelswarenkalkulation Vorwärtskalkulation Rückwärtskalkulation</dc:title>
  <dc:subject>Handelswarenkalkulation als Vorwärtskalkulation und Rückwärtskalkulation</dc:subject>
  <dc:creator>Joachim Becker WebSolutions</dc:creator>
  <cp:keywords>Handelswarenkalkulation Vorwärtskalkulation Rückwärtskalkulation Handelsbetriebe</cp:keywords>
  <dc:description>Copyright by Joachim Becker WebSolutions
https://www.controllerspielwiese.de</dc:description>
  <cp:lastModifiedBy>Linus Paliga</cp:lastModifiedBy>
  <cp:lastPrinted>2022-03-12T16:03:10Z</cp:lastPrinted>
  <dcterms:created xsi:type="dcterms:W3CDTF">2020-10-14T10:09:03Z</dcterms:created>
  <dcterms:modified xsi:type="dcterms:W3CDTF">2023-12-06T10:45:19Z</dcterms:modified>
  <cp:category>Finanzen Controlling Kalkulation</cp:category>
</cp:coreProperties>
</file>