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CA7B9C6F-4F88-744C-8376-3293D15404D6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Input value" sheetId="1" r:id="rId1"/>
    <sheet name="Output 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L3" i="1"/>
  <c r="L4" i="1"/>
  <c r="L5" i="1"/>
  <c r="L6" i="1"/>
  <c r="L7" i="1"/>
  <c r="L8" i="1"/>
  <c r="L9" i="1"/>
  <c r="G2" i="1"/>
  <c r="L2" i="1" s="1"/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9" i="1"/>
  <c r="H3" i="1"/>
  <c r="H4" i="1"/>
  <c r="H5" i="1"/>
  <c r="H6" i="1"/>
  <c r="H7" i="1"/>
  <c r="H8" i="1"/>
  <c r="H2" i="1"/>
  <c r="F4" i="1" l="1"/>
  <c r="F3" i="1"/>
  <c r="F2" i="1"/>
</calcChain>
</file>

<file path=xl/sharedStrings.xml><?xml version="1.0" encoding="utf-8"?>
<sst xmlns="http://schemas.openxmlformats.org/spreadsheetml/2006/main" count="16" uniqueCount="15">
  <si>
    <t>Year</t>
  </si>
  <si>
    <t>Corn $/bu</t>
  </si>
  <si>
    <t>Starch $/cwt</t>
  </si>
  <si>
    <t>Gluten feed $/ton</t>
  </si>
  <si>
    <t>Gluten meal $/ton</t>
  </si>
  <si>
    <t>Natural gas $/MBTU</t>
  </si>
  <si>
    <t>Electricity cents/kwh</t>
  </si>
  <si>
    <t>Starch $/kg</t>
  </si>
  <si>
    <t>Gluten feed $/kg</t>
  </si>
  <si>
    <t>Corn $/kg</t>
  </si>
  <si>
    <t>Electricity $/kwh</t>
  </si>
  <si>
    <t>Payback time</t>
  </si>
  <si>
    <t>Gross Margin %</t>
  </si>
  <si>
    <t>ROI %</t>
  </si>
  <si>
    <t>Gluten meal 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</si>
</sst>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2" max="2" width="9.6640625" bestFit="1" customWidth="1"/>
    <col min="3" max="3" width="11.83203125" bestFit="1" customWidth="1"/>
    <col min="4" max="4" width="17" bestFit="1" customWidth="1"/>
    <col min="5" max="5" width="17.5" bestFit="1" customWidth="1"/>
    <col min="6" max="6" width="18.5" bestFit="1" customWidth="1"/>
    <col min="7" max="7" width="19.6640625" bestFit="1" customWidth="1"/>
    <col min="8" max="8" width="11.83203125" bestFit="1" customWidth="1"/>
    <col min="9" max="9" width="17" bestFit="1" customWidth="1"/>
    <col min="10" max="10" width="17.5" bestFit="1" customWidth="1"/>
    <col min="11" max="11" width="12.1640625" customWidth="1"/>
    <col min="12" max="12" width="15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9</v>
      </c>
      <c r="L1" t="s">
        <v>10</v>
      </c>
    </row>
    <row r="2" spans="1:12" x14ac:dyDescent="0.2">
      <c r="A2" s="1">
        <v>1980</v>
      </c>
      <c r="B2" s="1">
        <v>3.11</v>
      </c>
      <c r="C2" s="1">
        <v>13.0933333333333</v>
      </c>
      <c r="D2" s="1">
        <v>108.5</v>
      </c>
      <c r="E2" s="1">
        <v>260</v>
      </c>
      <c r="F2" s="1">
        <f>3.39/2</f>
        <v>1.6950000000000001</v>
      </c>
      <c r="G2" s="1">
        <f>3.7</f>
        <v>3.7</v>
      </c>
      <c r="H2">
        <f>C2/50.8023</f>
        <v>0.25773111322387565</v>
      </c>
      <c r="I2">
        <f>D2/907.185</f>
        <v>0.11960074295761064</v>
      </c>
      <c r="J2">
        <f>E2/907.185</f>
        <v>0.28660085870026514</v>
      </c>
      <c r="K2">
        <f>B2/25.4012</f>
        <v>0.12243516054359636</v>
      </c>
      <c r="L2">
        <f>G2/100</f>
        <v>3.7000000000000005E-2</v>
      </c>
    </row>
    <row r="3" spans="1:12" x14ac:dyDescent="0.2">
      <c r="A3" s="1">
        <v>1985</v>
      </c>
      <c r="B3" s="1">
        <v>2.23</v>
      </c>
      <c r="C3" s="1">
        <v>9.6858333333333295</v>
      </c>
      <c r="D3" s="1">
        <v>86.1666666666667</v>
      </c>
      <c r="E3" s="1">
        <v>209.11250000000001</v>
      </c>
      <c r="F3" s="1">
        <f>5.5/2</f>
        <v>2.75</v>
      </c>
      <c r="G3" s="1">
        <v>4.97</v>
      </c>
      <c r="H3">
        <f t="shared" ref="H3:H9" si="0">C3/50.8023</f>
        <v>0.19065737837328878</v>
      </c>
      <c r="I3">
        <f t="shared" ref="I3:I9" si="1">D3/907.185</f>
        <v>9.4982464069254563E-2</v>
      </c>
      <c r="J3">
        <f t="shared" ref="J3:J9" si="2">E3/907.185</f>
        <v>0.23050700794215073</v>
      </c>
      <c r="K3">
        <f t="shared" ref="K3:K9" si="3">B3/25.4012</f>
        <v>8.7791127978205749E-2</v>
      </c>
      <c r="L3">
        <f t="shared" ref="L3:L9" si="4">G3/100</f>
        <v>4.9699999999999994E-2</v>
      </c>
    </row>
    <row r="4" spans="1:12" x14ac:dyDescent="0.2">
      <c r="A4" s="1">
        <v>1990</v>
      </c>
      <c r="B4" s="1">
        <v>2.2799999999999998</v>
      </c>
      <c r="C4" s="1">
        <v>11.019166666666701</v>
      </c>
      <c r="D4" s="1">
        <v>98.956666666666706</v>
      </c>
      <c r="E4" s="1">
        <v>241.01666666666699</v>
      </c>
      <c r="F4" s="1">
        <f>4.83/2</f>
        <v>2.415</v>
      </c>
      <c r="G4" s="1">
        <v>4.74</v>
      </c>
      <c r="H4">
        <f t="shared" si="0"/>
        <v>0.21690290925148467</v>
      </c>
      <c r="I4">
        <f t="shared" si="1"/>
        <v>0.10908102169531762</v>
      </c>
      <c r="J4">
        <f t="shared" si="2"/>
        <v>0.26567532164516278</v>
      </c>
      <c r="K4">
        <f t="shared" si="3"/>
        <v>8.9759538919421122E-2</v>
      </c>
      <c r="L4">
        <f t="shared" si="4"/>
        <v>4.7400000000000005E-2</v>
      </c>
    </row>
    <row r="5" spans="1:12" x14ac:dyDescent="0.2">
      <c r="A5" s="1">
        <v>1995</v>
      </c>
      <c r="B5" s="1">
        <v>3.24</v>
      </c>
      <c r="C5" s="1">
        <v>15.975</v>
      </c>
      <c r="D5" s="1">
        <v>119.3125</v>
      </c>
      <c r="E5" s="1">
        <v>325.96249999999998</v>
      </c>
      <c r="F5" s="1">
        <v>3.59</v>
      </c>
      <c r="G5" s="1">
        <v>4.66</v>
      </c>
      <c r="H5">
        <f t="shared" si="0"/>
        <v>0.31445426683437561</v>
      </c>
      <c r="I5">
        <f t="shared" si="1"/>
        <v>0.13151948059105917</v>
      </c>
      <c r="J5">
        <f t="shared" si="2"/>
        <v>0.35931204770801983</v>
      </c>
      <c r="K5">
        <f t="shared" si="3"/>
        <v>0.12755302899075635</v>
      </c>
      <c r="L5">
        <f t="shared" si="4"/>
        <v>4.6600000000000003E-2</v>
      </c>
    </row>
    <row r="6" spans="1:12" x14ac:dyDescent="0.2">
      <c r="A6" s="1">
        <v>2000</v>
      </c>
      <c r="B6" s="1">
        <v>1.85</v>
      </c>
      <c r="C6" s="1">
        <v>12.435</v>
      </c>
      <c r="D6" s="1">
        <v>60.546666666666702</v>
      </c>
      <c r="E6" s="1">
        <v>252.02166666666699</v>
      </c>
      <c r="F6" s="1">
        <v>4.45</v>
      </c>
      <c r="G6" s="1">
        <v>4.6399999999999997</v>
      </c>
      <c r="H6">
        <f t="shared" si="0"/>
        <v>0.24477238235276749</v>
      </c>
      <c r="I6">
        <f t="shared" si="1"/>
        <v>6.6741256377328445E-2</v>
      </c>
      <c r="J6">
        <f t="shared" si="2"/>
        <v>0.27780625414514903</v>
      </c>
      <c r="K6">
        <f t="shared" si="3"/>
        <v>7.2831204824968909E-2</v>
      </c>
      <c r="L6">
        <f t="shared" si="4"/>
        <v>4.6399999999999997E-2</v>
      </c>
    </row>
    <row r="7" spans="1:12" x14ac:dyDescent="0.2">
      <c r="A7" s="1">
        <v>2005</v>
      </c>
      <c r="B7" s="1">
        <v>2</v>
      </c>
      <c r="C7" s="1">
        <v>12.175000000000001</v>
      </c>
      <c r="D7" s="1">
        <v>56.179166666666703</v>
      </c>
      <c r="E7" s="1">
        <v>268.72583333333301</v>
      </c>
      <c r="F7" s="1">
        <v>8.56</v>
      </c>
      <c r="G7" s="1">
        <v>5.73</v>
      </c>
      <c r="H7">
        <f t="shared" si="0"/>
        <v>0.23965450383151946</v>
      </c>
      <c r="I7">
        <f t="shared" si="1"/>
        <v>6.1926913106661492E-2</v>
      </c>
      <c r="J7">
        <f t="shared" si="2"/>
        <v>0.29621944072414452</v>
      </c>
      <c r="K7">
        <f t="shared" si="3"/>
        <v>7.8736437648615029E-2</v>
      </c>
      <c r="L7">
        <f t="shared" si="4"/>
        <v>5.7300000000000004E-2</v>
      </c>
    </row>
    <row r="8" spans="1:12" x14ac:dyDescent="0.2">
      <c r="A8" s="1">
        <v>2010</v>
      </c>
      <c r="B8" s="1">
        <v>5.18</v>
      </c>
      <c r="C8" s="1">
        <v>20.16</v>
      </c>
      <c r="D8" s="1">
        <v>149.08750000000001</v>
      </c>
      <c r="E8" s="1">
        <v>540.55166666666696</v>
      </c>
      <c r="F8" s="1">
        <v>5.49</v>
      </c>
      <c r="G8" s="1">
        <v>6.77</v>
      </c>
      <c r="H8">
        <f t="shared" si="0"/>
        <v>0.39683242687831061</v>
      </c>
      <c r="I8">
        <f t="shared" si="1"/>
        <v>0.16434079046721453</v>
      </c>
      <c r="J8">
        <f t="shared" si="2"/>
        <v>0.59585604553279314</v>
      </c>
      <c r="K8">
        <f t="shared" si="3"/>
        <v>0.20392737350991291</v>
      </c>
      <c r="L8">
        <f t="shared" si="4"/>
        <v>6.7699999999999996E-2</v>
      </c>
    </row>
    <row r="9" spans="1:12" x14ac:dyDescent="0.2">
      <c r="A9" s="1">
        <v>2015</v>
      </c>
      <c r="B9" s="1">
        <v>3.61</v>
      </c>
      <c r="C9" s="1">
        <v>14.682499999999999</v>
      </c>
      <c r="D9" s="1">
        <v>96.32</v>
      </c>
      <c r="E9" s="1">
        <v>486.71416666666698</v>
      </c>
      <c r="F9" s="1">
        <v>3.93</v>
      </c>
      <c r="G9" s="1">
        <v>6.91</v>
      </c>
      <c r="H9">
        <f t="shared" si="0"/>
        <v>0.28901250533932515</v>
      </c>
      <c r="I9">
        <f t="shared" si="1"/>
        <v>0.10617459503849822</v>
      </c>
      <c r="J9">
        <f t="shared" si="2"/>
        <v>0.53651037733942586</v>
      </c>
      <c r="K9">
        <f t="shared" si="3"/>
        <v>0.14211926995575011</v>
      </c>
      <c r="L9">
        <f t="shared" si="4"/>
        <v>6.9099999999999995E-2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34C4-C0AB-C141-9280-1FA4D4744A4B}">
  <dimension ref="A1:D9"/>
  <sheetViews>
    <sheetView topLeftCell="A3" workbookViewId="0">
      <selection activeCell="Q3" sqref="Q3"/>
    </sheetView>
  </sheetViews>
  <sheetFormatPr baseColWidth="10" defaultRowHeight="15" x14ac:dyDescent="0.2"/>
  <cols>
    <col min="2" max="2" width="12.6640625" bestFit="1" customWidth="1"/>
    <col min="3" max="3" width="6.1640625" bestFit="1" customWidth="1"/>
    <col min="4" max="4" width="11.1640625" bestFit="1" customWidth="1"/>
  </cols>
  <sheetData>
    <row r="1" spans="1:4" x14ac:dyDescent="0.2">
      <c r="A1" s="2" t="s">
        <v>0</v>
      </c>
      <c r="B1" t="s">
        <v>12</v>
      </c>
      <c r="C1" t="s">
        <v>13</v>
      </c>
      <c r="D1" t="s">
        <v>11</v>
      </c>
    </row>
    <row r="2" spans="1:4" x14ac:dyDescent="0.2">
      <c r="A2" s="3">
        <v>1980</v>
      </c>
      <c r="B2">
        <v>26.56</v>
      </c>
      <c r="C2">
        <v>42.85</v>
      </c>
      <c r="D2">
        <v>2.33</v>
      </c>
    </row>
    <row r="3" spans="1:4" x14ac:dyDescent="0.2">
      <c r="A3" s="3">
        <v>1985</v>
      </c>
      <c r="B3">
        <v>26.22</v>
      </c>
      <c r="C3">
        <v>35.18</v>
      </c>
      <c r="D3">
        <v>2.84</v>
      </c>
    </row>
    <row r="4" spans="1:4" x14ac:dyDescent="0.2">
      <c r="A4" s="3">
        <v>1990</v>
      </c>
      <c r="B4">
        <v>33.49</v>
      </c>
      <c r="C4">
        <v>46.11</v>
      </c>
      <c r="D4">
        <v>2.17</v>
      </c>
    </row>
    <row r="5" spans="1:4" x14ac:dyDescent="0.2">
      <c r="A5" s="3">
        <v>1995</v>
      </c>
      <c r="B5">
        <v>34.76</v>
      </c>
      <c r="C5">
        <v>61.08</v>
      </c>
      <c r="D5">
        <v>1.64</v>
      </c>
    </row>
    <row r="6" spans="1:4" x14ac:dyDescent="0.2">
      <c r="A6" s="3">
        <v>2000</v>
      </c>
      <c r="B6">
        <v>44.68</v>
      </c>
      <c r="C6">
        <v>60.52</v>
      </c>
      <c r="D6">
        <v>1.65</v>
      </c>
    </row>
    <row r="7" spans="1:4" x14ac:dyDescent="0.2">
      <c r="A7" s="3">
        <v>2005</v>
      </c>
      <c r="B7">
        <v>37.44</v>
      </c>
      <c r="C7">
        <v>51.73</v>
      </c>
      <c r="D7">
        <v>1.93</v>
      </c>
    </row>
    <row r="8" spans="1:4" x14ac:dyDescent="0.2">
      <c r="A8" s="3">
        <v>2010</v>
      </c>
      <c r="B8">
        <v>22.12</v>
      </c>
      <c r="C8">
        <v>51.4</v>
      </c>
      <c r="D8">
        <v>1.95</v>
      </c>
    </row>
    <row r="9" spans="1:4" x14ac:dyDescent="0.2">
      <c r="A9" s="3">
        <v>2015</v>
      </c>
      <c r="B9">
        <v>24.88</v>
      </c>
      <c r="C9">
        <v>45.26</v>
      </c>
      <c r="D9">
        <v>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value</vt:lpstr>
      <vt:lpstr>Output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2019-12-01T16:02:47Z</dcterms:modified>
</cp:coreProperties>
</file>