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anford\CS229 Machine Learning\Final Project\final_project_cs229_spring2023\Final_Writeup\"/>
    </mc:Choice>
  </mc:AlternateContent>
  <xr:revisionPtr revIDLastSave="0" documentId="13_ncr:1_{CC876AF9-6D7A-4C6B-A00B-060F70D59F63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ID_Desc" sheetId="1" r:id="rId1"/>
    <sheet name="Prelim" sheetId="2" r:id="rId2"/>
    <sheet name="PC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K15" i="3" s="1"/>
  <c r="I15" i="3"/>
  <c r="L15" i="3" s="1"/>
  <c r="J15" i="3"/>
  <c r="M15" i="3" s="1"/>
  <c r="H14" i="3"/>
  <c r="K14" i="3"/>
  <c r="I14" i="3"/>
  <c r="L14" i="3"/>
  <c r="J14" i="3"/>
  <c r="M14" i="3"/>
  <c r="H13" i="3"/>
  <c r="K13" i="3"/>
  <c r="I13" i="3"/>
  <c r="L13" i="3"/>
  <c r="J13" i="3"/>
  <c r="M13" i="3" s="1"/>
  <c r="H12" i="3"/>
  <c r="K12" i="3" s="1"/>
  <c r="I12" i="3"/>
  <c r="L12" i="3"/>
  <c r="J12" i="3"/>
  <c r="M12" i="3" s="1"/>
  <c r="H11" i="3"/>
  <c r="K11" i="3" s="1"/>
  <c r="I11" i="3"/>
  <c r="L11" i="3"/>
  <c r="J11" i="3"/>
  <c r="M11" i="3"/>
  <c r="K6" i="3"/>
  <c r="L8" i="3"/>
  <c r="M8" i="3"/>
  <c r="J10" i="3"/>
  <c r="M10" i="3" s="1"/>
  <c r="I10" i="3"/>
  <c r="L10" i="3" s="1"/>
  <c r="H10" i="3"/>
  <c r="K10" i="3" s="1"/>
  <c r="J9" i="3"/>
  <c r="M9" i="3" s="1"/>
  <c r="I9" i="3"/>
  <c r="L9" i="3" s="1"/>
  <c r="H9" i="3"/>
  <c r="K9" i="3" s="1"/>
  <c r="J8" i="3"/>
  <c r="I8" i="3"/>
  <c r="H8" i="3"/>
  <c r="K8" i="3" s="1"/>
  <c r="J7" i="3"/>
  <c r="M7" i="3" s="1"/>
  <c r="I7" i="3"/>
  <c r="L7" i="3" s="1"/>
  <c r="H7" i="3"/>
  <c r="K7" i="3" s="1"/>
  <c r="J6" i="3"/>
  <c r="M6" i="3" s="1"/>
  <c r="I6" i="3"/>
  <c r="L6" i="3" s="1"/>
  <c r="H6" i="3"/>
  <c r="J5" i="3"/>
  <c r="M5" i="3" s="1"/>
  <c r="I5" i="3"/>
  <c r="L5" i="3" s="1"/>
  <c r="H5" i="3"/>
  <c r="K5" i="3" s="1"/>
  <c r="J4" i="3"/>
  <c r="M4" i="3" s="1"/>
  <c r="I4" i="3"/>
  <c r="L4" i="3" s="1"/>
  <c r="H4" i="3"/>
  <c r="K4" i="3" s="1"/>
  <c r="J3" i="3"/>
  <c r="I3" i="3"/>
  <c r="H3" i="3"/>
  <c r="L8" i="2"/>
  <c r="M8" i="2"/>
  <c r="L9" i="2"/>
  <c r="M9" i="2"/>
  <c r="M7" i="2"/>
  <c r="L7" i="2"/>
  <c r="K8" i="2"/>
  <c r="K9" i="2"/>
  <c r="K7" i="2"/>
</calcChain>
</file>

<file path=xl/sharedStrings.xml><?xml version="1.0" encoding="utf-8"?>
<sst xmlns="http://schemas.openxmlformats.org/spreadsheetml/2006/main" count="53" uniqueCount="48">
  <si>
    <t>Atttibute</t>
  </si>
  <si>
    <t>Preg</t>
  </si>
  <si>
    <t>Glucose</t>
  </si>
  <si>
    <t>BP</t>
  </si>
  <si>
    <t>SkinThickness</t>
  </si>
  <si>
    <t>Insulin</t>
  </si>
  <si>
    <t>BMI</t>
  </si>
  <si>
    <t>DPF</t>
  </si>
  <si>
    <t>Age</t>
  </si>
  <si>
    <t>Description</t>
  </si>
  <si>
    <t>Number of pregnancy</t>
  </si>
  <si>
    <t>Plasma glucose concentration a 2 hours in an oral glucose tolerance test</t>
  </si>
  <si>
    <t>Diastolic blood pressure (mm Hg)</t>
  </si>
  <si>
    <t>Triceps skin fold thickness (mm)</t>
  </si>
  <si>
    <t>2-hour serum insulin (μIU/mL)</t>
  </si>
  <si>
    <t>Body mass index (kg/m^2)</t>
  </si>
  <si>
    <t>Diabetes pedigree function</t>
  </si>
  <si>
    <t>Age (years)</t>
  </si>
  <si>
    <t>Mean</t>
  </si>
  <si>
    <t>Median</t>
  </si>
  <si>
    <t>Std</t>
  </si>
  <si>
    <t>Min</t>
  </si>
  <si>
    <t>Max</t>
  </si>
  <si>
    <t>Missing Count</t>
  </si>
  <si>
    <t>Algorithm</t>
  </si>
  <si>
    <t>LR</t>
  </si>
  <si>
    <t>NB</t>
  </si>
  <si>
    <t>SVM</t>
  </si>
  <si>
    <t>Test Size</t>
  </si>
  <si>
    <t>TN</t>
  </si>
  <si>
    <t>FP</t>
  </si>
  <si>
    <t>FN</t>
  </si>
  <si>
    <t>TP</t>
  </si>
  <si>
    <t xml:space="preserve"> Total Accuracy</t>
  </si>
  <si>
    <t>Positive Accuracy</t>
  </si>
  <si>
    <t>Negative Accuracy</t>
  </si>
  <si>
    <t>Total A</t>
  </si>
  <si>
    <t>P A</t>
  </si>
  <si>
    <t>N A</t>
  </si>
  <si>
    <t>PCA-7</t>
  </si>
  <si>
    <t>PCA-6</t>
  </si>
  <si>
    <t>PCA-5</t>
  </si>
  <si>
    <t>PCA-4</t>
  </si>
  <si>
    <t>PCA-3</t>
  </si>
  <si>
    <t>PCA-2</t>
  </si>
  <si>
    <t>PCA-1</t>
  </si>
  <si>
    <t>k-means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</si>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</sst>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2" fontId="0" fillId="0" borderId="0" xfId="1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1" applyNumberFormat="1" applyFont="1" applyBorder="1" applyAlignment="1">
      <alignment vertical="center" wrapText="1"/>
    </xf>
    <xf numFmtId="1" fontId="0" fillId="0" borderId="0" xfId="1" applyNumberFormat="1" applyFont="1" applyBorder="1" applyAlignment="1">
      <alignment vertical="center" wrapText="1"/>
    </xf>
    <xf numFmtId="1" fontId="0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Border="1"/>
    <xf numFmtId="10" fontId="0" fillId="0" borderId="0" xfId="2" applyNumberFormat="1" applyFont="1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0" fontId="0" fillId="0" borderId="2" xfId="2" applyNumberFormat="1" applyFont="1" applyBorder="1"/>
    <xf numFmtId="10" fontId="0" fillId="0" borderId="0" xfId="2" applyNumberFormat="1" applyFont="1"/>
    <xf numFmtId="10" fontId="0" fillId="0" borderId="0" xfId="0" applyNumberFormat="1"/>
    <xf numFmtId="0" fontId="0" fillId="2" borderId="0" xfId="0" applyFill="1"/>
    <xf numFmtId="10" fontId="0" fillId="2" borderId="0" xfId="2" applyNumberFormat="1" applyFont="1" applyFill="1"/>
    <xf numFmtId="10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15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A33511-A162-4288-90B2-CEE0659462F8}"/>
            </a:ext>
          </a:extLst>
        </xdr:cNvPr>
        <xdr:cNvSpPr txBox="1"/>
      </xdr:nvSpPr>
      <xdr:spPr>
        <a:xfrm>
          <a:off x="8458200" y="2967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"/>
  <sheetViews>
    <sheetView showGridLines="0" workbookViewId="0">
      <selection activeCell="O3" sqref="O3"/>
    </sheetView>
  </sheetViews>
  <sheetFormatPr defaultColWidth="9.140625" defaultRowHeight="15" x14ac:dyDescent="0.25"/>
  <cols>
    <col min="1" max="1" width="9.140625" style="1"/>
    <col min="2" max="2" width="13.42578125" style="1" bestFit="1" customWidth="1"/>
    <col min="3" max="3" width="35.7109375" style="1" customWidth="1"/>
    <col min="4" max="4" width="8.7109375" style="1" customWidth="1"/>
    <col min="5" max="11" width="8.28515625" style="1" customWidth="1"/>
    <col min="12" max="16384" width="9.140625" style="1"/>
  </cols>
  <sheetData>
    <row r="2" spans="2:11" ht="29.25" customHeight="1" x14ac:dyDescent="0.25">
      <c r="B2" s="7" t="s">
        <v>0</v>
      </c>
      <c r="C2" s="7" t="s">
        <v>9</v>
      </c>
      <c r="D2" s="7" t="s">
        <v>23</v>
      </c>
      <c r="E2" s="7" t="s">
        <v>18</v>
      </c>
      <c r="F2" s="7" t="s">
        <v>20</v>
      </c>
      <c r="G2" s="7" t="s">
        <v>21</v>
      </c>
      <c r="H2" s="8">
        <v>0.25</v>
      </c>
      <c r="I2" s="7" t="s">
        <v>19</v>
      </c>
      <c r="J2" s="8">
        <v>0.75</v>
      </c>
      <c r="K2" s="7" t="s">
        <v>22</v>
      </c>
    </row>
    <row r="3" spans="2:11" ht="18" customHeight="1" x14ac:dyDescent="0.25">
      <c r="B3" s="1" t="s">
        <v>1</v>
      </c>
      <c r="C3" s="1" t="s">
        <v>10</v>
      </c>
      <c r="D3" s="5">
        <v>0</v>
      </c>
      <c r="E3" s="2">
        <v>3.8450519999999999</v>
      </c>
      <c r="F3" s="2">
        <v>3.3695780000000002</v>
      </c>
      <c r="G3" s="2">
        <v>0</v>
      </c>
      <c r="H3" s="2">
        <v>1</v>
      </c>
      <c r="I3" s="2">
        <v>3</v>
      </c>
      <c r="J3" s="2">
        <v>6</v>
      </c>
      <c r="K3" s="2">
        <v>17</v>
      </c>
    </row>
    <row r="4" spans="2:11" ht="32.25" customHeight="1" x14ac:dyDescent="0.25">
      <c r="B4" s="1" t="s">
        <v>2</v>
      </c>
      <c r="C4" s="1" t="s">
        <v>11</v>
      </c>
      <c r="D4" s="5">
        <v>5</v>
      </c>
      <c r="E4" s="2">
        <v>120.894531</v>
      </c>
      <c r="F4" s="2">
        <v>31.972618000000001</v>
      </c>
      <c r="G4" s="2">
        <v>0</v>
      </c>
      <c r="H4" s="2">
        <v>99</v>
      </c>
      <c r="I4" s="2">
        <v>117</v>
      </c>
      <c r="J4" s="2">
        <v>140.25</v>
      </c>
      <c r="K4" s="2">
        <v>199</v>
      </c>
    </row>
    <row r="5" spans="2:11" ht="18" customHeight="1" x14ac:dyDescent="0.25">
      <c r="B5" s="1" t="s">
        <v>3</v>
      </c>
      <c r="C5" s="1" t="s">
        <v>12</v>
      </c>
      <c r="D5" s="5">
        <v>35</v>
      </c>
      <c r="E5" s="2">
        <v>69.105468999999999</v>
      </c>
      <c r="F5" s="2">
        <v>19.355806999999999</v>
      </c>
      <c r="G5" s="2">
        <v>0</v>
      </c>
      <c r="H5" s="2">
        <v>62</v>
      </c>
      <c r="I5" s="2">
        <v>72</v>
      </c>
      <c r="J5" s="2">
        <v>80</v>
      </c>
      <c r="K5" s="2">
        <v>122</v>
      </c>
    </row>
    <row r="6" spans="2:11" ht="18" customHeight="1" x14ac:dyDescent="0.25">
      <c r="B6" s="1" t="s">
        <v>4</v>
      </c>
      <c r="C6" s="1" t="s">
        <v>13</v>
      </c>
      <c r="D6" s="5">
        <v>227</v>
      </c>
      <c r="E6" s="2">
        <v>20.536458</v>
      </c>
      <c r="F6" s="2">
        <v>15.952218</v>
      </c>
      <c r="G6" s="2">
        <v>0</v>
      </c>
      <c r="H6" s="2">
        <v>0</v>
      </c>
      <c r="I6" s="2">
        <v>23</v>
      </c>
      <c r="J6" s="2">
        <v>32</v>
      </c>
      <c r="K6" s="2">
        <v>99</v>
      </c>
    </row>
    <row r="7" spans="2:11" ht="18" customHeight="1" x14ac:dyDescent="0.25">
      <c r="B7" s="1" t="s">
        <v>5</v>
      </c>
      <c r="C7" s="1" t="s">
        <v>14</v>
      </c>
      <c r="D7" s="5">
        <v>374</v>
      </c>
      <c r="E7" s="2">
        <v>79.799479000000005</v>
      </c>
      <c r="F7" s="2">
        <v>115.24400199999999</v>
      </c>
      <c r="G7" s="2">
        <v>0</v>
      </c>
      <c r="H7" s="2">
        <v>0</v>
      </c>
      <c r="I7" s="2">
        <v>30.5</v>
      </c>
      <c r="J7" s="2">
        <v>127.25</v>
      </c>
      <c r="K7" s="2">
        <v>846</v>
      </c>
    </row>
    <row r="8" spans="2:11" ht="18" customHeight="1" x14ac:dyDescent="0.25">
      <c r="B8" s="1" t="s">
        <v>6</v>
      </c>
      <c r="C8" s="1" t="s">
        <v>15</v>
      </c>
      <c r="D8" s="5">
        <v>11</v>
      </c>
      <c r="E8" s="2">
        <v>31.992578000000002</v>
      </c>
      <c r="F8" s="2">
        <v>7.8841599999999996</v>
      </c>
      <c r="G8" s="2">
        <v>0</v>
      </c>
      <c r="H8" s="2">
        <v>27.3</v>
      </c>
      <c r="I8" s="2">
        <v>32</v>
      </c>
      <c r="J8" s="2">
        <v>36.6</v>
      </c>
      <c r="K8" s="2">
        <v>67.099999999999994</v>
      </c>
    </row>
    <row r="9" spans="2:11" ht="18" customHeight="1" x14ac:dyDescent="0.25">
      <c r="B9" s="1" t="s">
        <v>7</v>
      </c>
      <c r="C9" s="1" t="s">
        <v>16</v>
      </c>
      <c r="D9" s="5">
        <v>0</v>
      </c>
      <c r="E9" s="2">
        <v>0.47187600000000002</v>
      </c>
      <c r="F9" s="2">
        <v>0.33132899999999998</v>
      </c>
      <c r="G9" s="2">
        <v>7.8E-2</v>
      </c>
      <c r="H9" s="2">
        <v>0.24374999999999999</v>
      </c>
      <c r="I9" s="2">
        <v>0.3725</v>
      </c>
      <c r="J9" s="2">
        <v>0.62624999999999997</v>
      </c>
      <c r="K9" s="2">
        <v>2.42</v>
      </c>
    </row>
    <row r="10" spans="2:11" ht="18" customHeight="1" x14ac:dyDescent="0.25">
      <c r="B10" s="3" t="s">
        <v>8</v>
      </c>
      <c r="C10" s="3" t="s">
        <v>17</v>
      </c>
      <c r="D10" s="6">
        <v>0</v>
      </c>
      <c r="E10" s="4">
        <v>33.240884999999999</v>
      </c>
      <c r="F10" s="4">
        <v>11.760232</v>
      </c>
      <c r="G10" s="4">
        <v>21</v>
      </c>
      <c r="H10" s="4">
        <v>24</v>
      </c>
      <c r="I10" s="4">
        <v>29</v>
      </c>
      <c r="J10" s="4">
        <v>41</v>
      </c>
      <c r="K10" s="4">
        <v>81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4C2C-6F3A-4496-8BCE-57DE1EF97B2E}">
  <dimension ref="E6:M9"/>
  <sheetViews>
    <sheetView showGridLines="0" workbookViewId="0">
      <selection activeCell="E6" sqref="E6:M9"/>
    </sheetView>
  </sheetViews>
  <sheetFormatPr defaultRowHeight="15" x14ac:dyDescent="0.25"/>
  <cols>
    <col min="5" max="5" width="9.85546875" bestFit="1" customWidth="1"/>
    <col min="6" max="6" width="8.7109375" bestFit="1" customWidth="1"/>
    <col min="7" max="10" width="7.42578125" customWidth="1"/>
    <col min="12" max="12" width="9.140625" customWidth="1"/>
  </cols>
  <sheetData>
    <row r="6" spans="5:13" s="9" customFormat="1" ht="30" x14ac:dyDescent="0.25">
      <c r="E6" s="7" t="s">
        <v>24</v>
      </c>
      <c r="F6" s="7" t="s">
        <v>28</v>
      </c>
      <c r="G6" s="7" t="s">
        <v>29</v>
      </c>
      <c r="H6" s="7" t="s">
        <v>30</v>
      </c>
      <c r="I6" s="7" t="s">
        <v>31</v>
      </c>
      <c r="J6" s="7" t="s">
        <v>32</v>
      </c>
      <c r="K6" s="7" t="s">
        <v>33</v>
      </c>
      <c r="L6" s="7" t="s">
        <v>34</v>
      </c>
      <c r="M6" s="7" t="s">
        <v>35</v>
      </c>
    </row>
    <row r="7" spans="5:13" x14ac:dyDescent="0.25">
      <c r="E7" s="10" t="s">
        <v>25</v>
      </c>
      <c r="F7" s="11">
        <v>231</v>
      </c>
      <c r="G7" s="11">
        <v>123</v>
      </c>
      <c r="H7" s="11">
        <v>31</v>
      </c>
      <c r="I7" s="11">
        <v>28</v>
      </c>
      <c r="J7" s="11">
        <v>49</v>
      </c>
      <c r="K7" s="12">
        <f>(G7+J7)/F7</f>
        <v>0.74458874458874458</v>
      </c>
      <c r="L7" s="12">
        <f>J7/(J7+I7)</f>
        <v>0.63636363636363635</v>
      </c>
      <c r="M7" s="12">
        <f>G7/(G7+H7)</f>
        <v>0.79870129870129869</v>
      </c>
    </row>
    <row r="8" spans="5:13" x14ac:dyDescent="0.25">
      <c r="E8" s="10" t="s">
        <v>26</v>
      </c>
      <c r="F8" s="11">
        <v>231</v>
      </c>
      <c r="G8" s="11">
        <v>119</v>
      </c>
      <c r="H8" s="11">
        <v>29</v>
      </c>
      <c r="I8" s="11">
        <v>32</v>
      </c>
      <c r="J8" s="11">
        <v>51</v>
      </c>
      <c r="K8" s="12">
        <f t="shared" ref="K8:K9" si="0">(G8+J8)/F8</f>
        <v>0.73593073593073588</v>
      </c>
      <c r="L8" s="12">
        <f t="shared" ref="L8:L9" si="1">J8/(J8+I8)</f>
        <v>0.61445783132530118</v>
      </c>
      <c r="M8" s="12">
        <f t="shared" ref="M8:M9" si="2">G8/(G8+H8)</f>
        <v>0.80405405405405406</v>
      </c>
    </row>
    <row r="9" spans="5:13" x14ac:dyDescent="0.25">
      <c r="E9" s="13" t="s">
        <v>27</v>
      </c>
      <c r="F9" s="14">
        <v>231</v>
      </c>
      <c r="G9" s="14">
        <v>126</v>
      </c>
      <c r="H9" s="14">
        <v>29</v>
      </c>
      <c r="I9" s="14">
        <v>25</v>
      </c>
      <c r="J9" s="14">
        <v>51</v>
      </c>
      <c r="K9" s="15">
        <f t="shared" si="0"/>
        <v>0.76623376623376627</v>
      </c>
      <c r="L9" s="15">
        <f t="shared" si="1"/>
        <v>0.67105263157894735</v>
      </c>
      <c r="M9" s="15">
        <f t="shared" si="2"/>
        <v>0.81290322580645158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862-5129-47A8-96E8-545EF384A25C}">
  <dimension ref="B2:M15"/>
  <sheetViews>
    <sheetView tabSelected="1" workbookViewId="0">
      <selection activeCell="I16" sqref="I16"/>
    </sheetView>
  </sheetViews>
  <sheetFormatPr defaultRowHeight="15" x14ac:dyDescent="0.25"/>
  <sheetData>
    <row r="2" spans="2:13" x14ac:dyDescent="0.25">
      <c r="D2" t="s">
        <v>29</v>
      </c>
      <c r="E2" t="s">
        <v>31</v>
      </c>
      <c r="F2" t="s">
        <v>30</v>
      </c>
      <c r="G2" t="s">
        <v>32</v>
      </c>
      <c r="H2" t="s">
        <v>36</v>
      </c>
      <c r="I2" t="s">
        <v>37</v>
      </c>
      <c r="J2" t="s">
        <v>38</v>
      </c>
    </row>
    <row r="3" spans="2:13" x14ac:dyDescent="0.25">
      <c r="D3">
        <v>123</v>
      </c>
      <c r="E3">
        <v>28</v>
      </c>
      <c r="F3">
        <v>31</v>
      </c>
      <c r="G3">
        <v>49</v>
      </c>
      <c r="H3" s="16">
        <f>(D3+G3)/231</f>
        <v>0.74458874458874458</v>
      </c>
      <c r="I3" s="16">
        <f>G3/(G3+E3)</f>
        <v>0.63636363636363635</v>
      </c>
      <c r="J3" s="16">
        <f>D3/(D3+F3)</f>
        <v>0.79870129870129869</v>
      </c>
    </row>
    <row r="4" spans="2:13" x14ac:dyDescent="0.25">
      <c r="C4" t="s">
        <v>39</v>
      </c>
      <c r="D4">
        <v>124</v>
      </c>
      <c r="E4">
        <v>27</v>
      </c>
      <c r="F4">
        <v>32</v>
      </c>
      <c r="G4">
        <v>48</v>
      </c>
      <c r="H4" s="16">
        <f t="shared" ref="H4:H10" si="0">(D4+G4)/231</f>
        <v>0.74458874458874458</v>
      </c>
      <c r="I4" s="16">
        <f t="shared" ref="I4:I15" si="1">G4/(G4+E4)</f>
        <v>0.64</v>
      </c>
      <c r="J4" s="16">
        <f t="shared" ref="J4:J15" si="2">D4/(D4+F4)</f>
        <v>0.79487179487179482</v>
      </c>
      <c r="K4" s="17">
        <f>H4-$H$3</f>
        <v>0</v>
      </c>
      <c r="L4" s="17">
        <f>I4-$I$3</f>
        <v>3.6363636363636598E-3</v>
      </c>
      <c r="M4" s="17">
        <f>J4-$J$3</f>
        <v>-3.8295038295038664E-3</v>
      </c>
    </row>
    <row r="5" spans="2:13" x14ac:dyDescent="0.25">
      <c r="C5" s="18" t="s">
        <v>40</v>
      </c>
      <c r="D5" s="18">
        <v>126</v>
      </c>
      <c r="E5" s="18">
        <v>26</v>
      </c>
      <c r="F5" s="18">
        <v>31</v>
      </c>
      <c r="G5" s="18">
        <v>48</v>
      </c>
      <c r="H5" s="19">
        <f t="shared" si="0"/>
        <v>0.75324675324675328</v>
      </c>
      <c r="I5" s="19">
        <f t="shared" si="1"/>
        <v>0.64864864864864868</v>
      </c>
      <c r="J5" s="19">
        <f t="shared" si="2"/>
        <v>0.80254777070063699</v>
      </c>
      <c r="K5" s="20">
        <f t="shared" ref="K5:K15" si="3">H5-$H$3</f>
        <v>8.6580086580086979E-3</v>
      </c>
      <c r="L5" s="20">
        <f t="shared" ref="L5:L15" si="4">I5-$I$3</f>
        <v>1.2285012285012331E-2</v>
      </c>
      <c r="M5" s="20">
        <f t="shared" ref="M5:M15" si="5">J5-$J$3</f>
        <v>3.8464719993382968E-3</v>
      </c>
    </row>
    <row r="6" spans="2:13" x14ac:dyDescent="0.25">
      <c r="C6" t="s">
        <v>41</v>
      </c>
      <c r="D6">
        <v>122</v>
      </c>
      <c r="E6">
        <v>29</v>
      </c>
      <c r="F6">
        <v>35</v>
      </c>
      <c r="G6">
        <v>45</v>
      </c>
      <c r="H6" s="16">
        <f t="shared" si="0"/>
        <v>0.72294372294372289</v>
      </c>
      <c r="I6" s="16">
        <f t="shared" si="1"/>
        <v>0.60810810810810811</v>
      </c>
      <c r="J6" s="16">
        <f t="shared" si="2"/>
        <v>0.77707006369426757</v>
      </c>
      <c r="K6" s="17">
        <f t="shared" si="3"/>
        <v>-2.1645021645021689E-2</v>
      </c>
      <c r="L6" s="17">
        <f t="shared" si="4"/>
        <v>-2.8255528255528239E-2</v>
      </c>
      <c r="M6" s="17">
        <f t="shared" si="5"/>
        <v>-2.1631235007031124E-2</v>
      </c>
    </row>
    <row r="7" spans="2:13" x14ac:dyDescent="0.25">
      <c r="C7" t="s">
        <v>42</v>
      </c>
      <c r="D7">
        <v>121</v>
      </c>
      <c r="E7">
        <v>30</v>
      </c>
      <c r="F7">
        <v>35</v>
      </c>
      <c r="G7">
        <v>45</v>
      </c>
      <c r="H7" s="16">
        <f t="shared" si="0"/>
        <v>0.7186147186147186</v>
      </c>
      <c r="I7" s="16">
        <f t="shared" si="1"/>
        <v>0.6</v>
      </c>
      <c r="J7" s="16">
        <f t="shared" si="2"/>
        <v>0.77564102564102566</v>
      </c>
      <c r="K7" s="17">
        <f t="shared" si="3"/>
        <v>-2.5974025974025983E-2</v>
      </c>
      <c r="L7" s="17">
        <f t="shared" si="4"/>
        <v>-3.6363636363636376E-2</v>
      </c>
      <c r="M7" s="17">
        <f t="shared" si="5"/>
        <v>-2.3060273060273029E-2</v>
      </c>
    </row>
    <row r="8" spans="2:13" x14ac:dyDescent="0.25">
      <c r="C8" t="s">
        <v>43</v>
      </c>
      <c r="D8">
        <v>122</v>
      </c>
      <c r="E8">
        <v>29</v>
      </c>
      <c r="F8">
        <v>36</v>
      </c>
      <c r="G8">
        <v>44</v>
      </c>
      <c r="H8" s="16">
        <f t="shared" si="0"/>
        <v>0.7186147186147186</v>
      </c>
      <c r="I8" s="16">
        <f t="shared" si="1"/>
        <v>0.60273972602739723</v>
      </c>
      <c r="J8" s="16">
        <f t="shared" si="2"/>
        <v>0.77215189873417722</v>
      </c>
      <c r="K8" s="17">
        <f t="shared" si="3"/>
        <v>-2.5974025974025983E-2</v>
      </c>
      <c r="L8" s="17">
        <f t="shared" si="4"/>
        <v>-3.3623910336239127E-2</v>
      </c>
      <c r="M8" s="17">
        <f t="shared" si="5"/>
        <v>-2.6549399967121468E-2</v>
      </c>
    </row>
    <row r="9" spans="2:13" x14ac:dyDescent="0.25">
      <c r="C9" t="s">
        <v>44</v>
      </c>
      <c r="D9">
        <v>122</v>
      </c>
      <c r="E9">
        <v>29</v>
      </c>
      <c r="F9">
        <v>40</v>
      </c>
      <c r="G9">
        <v>40</v>
      </c>
      <c r="H9" s="16">
        <f t="shared" si="0"/>
        <v>0.70129870129870131</v>
      </c>
      <c r="I9" s="16">
        <f t="shared" si="1"/>
        <v>0.57971014492753625</v>
      </c>
      <c r="J9" s="16">
        <f t="shared" si="2"/>
        <v>0.75308641975308643</v>
      </c>
      <c r="K9" s="17">
        <f t="shared" si="3"/>
        <v>-4.3290043290043267E-2</v>
      </c>
      <c r="L9" s="17">
        <f t="shared" si="4"/>
        <v>-5.6653491436100101E-2</v>
      </c>
      <c r="M9" s="17">
        <f t="shared" si="5"/>
        <v>-4.5614878948212256E-2</v>
      </c>
    </row>
    <row r="10" spans="2:13" x14ac:dyDescent="0.25">
      <c r="C10" t="s">
        <v>45</v>
      </c>
      <c r="D10">
        <v>122</v>
      </c>
      <c r="E10">
        <v>29</v>
      </c>
      <c r="F10">
        <v>40</v>
      </c>
      <c r="G10">
        <v>40</v>
      </c>
      <c r="H10" s="16">
        <f t="shared" si="0"/>
        <v>0.70129870129870131</v>
      </c>
      <c r="I10" s="16">
        <f t="shared" si="1"/>
        <v>0.57971014492753625</v>
      </c>
      <c r="J10" s="16">
        <f t="shared" si="2"/>
        <v>0.75308641975308643</v>
      </c>
      <c r="K10" s="17">
        <f t="shared" si="3"/>
        <v>-4.3290043290043267E-2</v>
      </c>
      <c r="L10" s="17">
        <f t="shared" si="4"/>
        <v>-5.6653491436100101E-2</v>
      </c>
      <c r="M10" s="17">
        <f t="shared" si="5"/>
        <v>-4.5614878948212256E-2</v>
      </c>
    </row>
    <row r="11" spans="2:13" x14ac:dyDescent="0.25">
      <c r="C11" t="s">
        <v>46</v>
      </c>
      <c r="D11">
        <v>112</v>
      </c>
      <c r="E11">
        <v>0</v>
      </c>
      <c r="F11">
        <v>2</v>
      </c>
      <c r="G11">
        <v>55</v>
      </c>
      <c r="H11" s="16">
        <f>(D11+G11)/169</f>
        <v>0.98816568047337283</v>
      </c>
      <c r="I11" s="16">
        <f t="shared" si="1"/>
        <v>1</v>
      </c>
      <c r="J11" s="16">
        <f t="shared" si="2"/>
        <v>0.98245614035087714</v>
      </c>
      <c r="K11" s="17">
        <f t="shared" si="3"/>
        <v>0.24357693588462825</v>
      </c>
      <c r="L11" s="17">
        <f t="shared" si="4"/>
        <v>0.36363636363636365</v>
      </c>
      <c r="M11" s="17">
        <f t="shared" si="5"/>
        <v>0.18375484164957845</v>
      </c>
    </row>
    <row r="12" spans="2:13" x14ac:dyDescent="0.25">
      <c r="B12">
        <v>100</v>
      </c>
      <c r="C12" t="s">
        <v>47</v>
      </c>
      <c r="D12">
        <v>135</v>
      </c>
      <c r="E12">
        <v>16</v>
      </c>
      <c r="F12">
        <v>15</v>
      </c>
      <c r="G12">
        <v>65</v>
      </c>
      <c r="H12" s="16">
        <f>(D12+G12)/231</f>
        <v>0.86580086580086579</v>
      </c>
      <c r="I12" s="16">
        <f t="shared" si="1"/>
        <v>0.80246913580246915</v>
      </c>
      <c r="J12" s="16">
        <f t="shared" si="2"/>
        <v>0.9</v>
      </c>
      <c r="K12" s="17">
        <f t="shared" si="3"/>
        <v>0.12121212121212122</v>
      </c>
      <c r="L12" s="17">
        <f t="shared" si="4"/>
        <v>0.16610549943883279</v>
      </c>
      <c r="M12" s="17">
        <f t="shared" si="5"/>
        <v>0.10129870129870133</v>
      </c>
    </row>
    <row r="13" spans="2:13" x14ac:dyDescent="0.25">
      <c r="B13">
        <v>200</v>
      </c>
      <c r="C13" t="s">
        <v>47</v>
      </c>
      <c r="D13">
        <v>132</v>
      </c>
      <c r="E13">
        <v>19</v>
      </c>
      <c r="F13">
        <v>13</v>
      </c>
      <c r="G13">
        <v>67</v>
      </c>
      <c r="H13" s="16">
        <f>(D13+G13)/231</f>
        <v>0.8614718614718615</v>
      </c>
      <c r="I13" s="16">
        <f t="shared" si="1"/>
        <v>0.77906976744186052</v>
      </c>
      <c r="J13" s="16">
        <f t="shared" si="2"/>
        <v>0.91034482758620694</v>
      </c>
      <c r="K13" s="17">
        <f t="shared" si="3"/>
        <v>0.11688311688311692</v>
      </c>
      <c r="L13" s="17">
        <f t="shared" si="4"/>
        <v>0.14270613107822416</v>
      </c>
      <c r="M13" s="17">
        <f t="shared" si="5"/>
        <v>0.11164352888490825</v>
      </c>
    </row>
    <row r="14" spans="2:13" x14ac:dyDescent="0.25">
      <c r="D14">
        <v>134</v>
      </c>
      <c r="E14">
        <v>17</v>
      </c>
      <c r="F14">
        <v>14</v>
      </c>
      <c r="G14">
        <v>66</v>
      </c>
      <c r="H14" s="16">
        <f>(D14+G14)/231</f>
        <v>0.86580086580086579</v>
      </c>
      <c r="I14" s="16">
        <f t="shared" si="1"/>
        <v>0.79518072289156627</v>
      </c>
      <c r="J14" s="16">
        <f t="shared" si="2"/>
        <v>0.90540540540540537</v>
      </c>
      <c r="K14" s="17">
        <f t="shared" si="3"/>
        <v>0.12121212121212122</v>
      </c>
      <c r="L14" s="17">
        <f t="shared" si="4"/>
        <v>0.15881708652792992</v>
      </c>
      <c r="M14" s="17">
        <f t="shared" si="5"/>
        <v>0.10670410670410668</v>
      </c>
    </row>
    <row r="15" spans="2:13" x14ac:dyDescent="0.25">
      <c r="D15">
        <v>137</v>
      </c>
      <c r="E15">
        <v>14</v>
      </c>
      <c r="F15">
        <v>13</v>
      </c>
      <c r="G15">
        <v>67</v>
      </c>
      <c r="H15" s="16">
        <f>(D15+G15)/231</f>
        <v>0.88311688311688308</v>
      </c>
      <c r="I15" s="16">
        <f t="shared" si="1"/>
        <v>0.8271604938271605</v>
      </c>
      <c r="J15" s="16">
        <f t="shared" si="2"/>
        <v>0.91333333333333333</v>
      </c>
      <c r="K15" s="17">
        <f t="shared" si="3"/>
        <v>0.1385281385281385</v>
      </c>
      <c r="L15" s="17">
        <f t="shared" si="4"/>
        <v>0.19079685746352415</v>
      </c>
      <c r="M15" s="17">
        <f t="shared" si="5"/>
        <v>0.11463203463203464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PID_Desc</vt:lpstr>
      <vt:lpstr>Prelim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吴鑫勰</dc:creator>
  <cp:lastModifiedBy>吴鑫勰</cp:lastModifiedBy>
  <dcterms:created xsi:type="dcterms:W3CDTF">2015-06-05T18:17:20Z</dcterms:created>
  <dcterms:modified xsi:type="dcterms:W3CDTF">2023-06-01T00:48:41Z</dcterms:modified>
</cp:coreProperties>
</file>