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80" windowHeight="12400" activeTab="3"/>
  </bookViews>
  <sheets>
    <sheet name="_xltb_storage_" sheetId="15" state="veryHidden" r:id="rId1"/>
    <sheet name="Gender-Graph" sheetId="6" r:id="rId2"/>
    <sheet name="Age-Graph" sheetId="8" r:id="rId3"/>
    <sheet name="Skin-Table" sheetId="10" r:id="rId4"/>
  </sheets>
  <calcPr calcId="144525"/>
</workbook>
</file>

<file path=xl/sharedStrings.xml><?xml version="1.0" encoding="utf-8"?>
<sst xmlns="http://schemas.openxmlformats.org/spreadsheetml/2006/main" count="291" uniqueCount="71">
  <si>
    <t>XL Toolbox Settings</t>
  </si>
  <si>
    <t>export_preset</t>
  </si>
  <si>
    <t>&lt;?xml version="1.0" encoding="utf-16"?&gt;
&lt;Preset xmlns:xsd="http://www.w3.org/2001/XMLSchema" xmlns:xsi="http://www.w3.org/2001/XMLSchema-instance"&gt;
  &lt;Name&gt;Png, 600 dpi, RGB, White canvas&lt;/Name&gt;
  &lt;Dpi&gt;600&lt;/Dpi&gt;
  &lt;FileType&gt;Png&lt;/FileType&gt;
  &lt;ColorSpace&gt;Rgb&lt;/ColorSpace&gt;
  &lt;Transparency&gt;WhiteCanvas&lt;/Transparency&gt;
  &lt;UseColorProfile&gt;false&lt;/UseColorProfile&gt;
  &lt;ColorProfile&gt;Dell_U2723QE_DCIP3_v2&lt;/ColorProfile&gt;
&lt;/Preset&gt;</t>
  </si>
  <si>
    <t>export_path</t>
  </si>
  <si>
    <t>D:\课程笔记\Fairness Testing\Experiment Results\Results\chart\MR_gender.png</t>
  </si>
  <si>
    <t>Fairness Testing Pipeline</t>
  </si>
  <si>
    <t>"Male" Performance</t>
  </si>
  <si>
    <t>"Female" Performance</t>
  </si>
  <si>
    <t>Fairness Metrics</t>
  </si>
  <si>
    <t>Group</t>
  </si>
  <si>
    <t>Detector Type</t>
  </si>
  <si>
    <t>Detectors</t>
  </si>
  <si>
    <t>Pre-trained Model Dataset</t>
  </si>
  <si>
    <t>Test</t>
  </si>
  <si>
    <t>Day of Time</t>
  </si>
  <si>
    <t>Total Male Labels</t>
  </si>
  <si>
    <t>Male_Success(TP)</t>
  </si>
  <si>
    <t>MR_Male</t>
  </si>
  <si>
    <t>Total Female Labels</t>
  </si>
  <si>
    <t>Female_Success(TP)</t>
  </si>
  <si>
    <t>MR_Female</t>
  </si>
  <si>
    <t>Two Proportions Z-test (P-value)</t>
  </si>
  <si>
    <t>EOD</t>
  </si>
  <si>
    <t>MR Male</t>
  </si>
  <si>
    <t>MR Female</t>
  </si>
  <si>
    <t>General Object Detector</t>
  </si>
  <si>
    <t>YOLOX</t>
  </si>
  <si>
    <t>COCO2017</t>
  </si>
  <si>
    <t>Citypersons</t>
  </si>
  <si>
    <t>Day</t>
  </si>
  <si>
    <t>BDD100K</t>
  </si>
  <si>
    <t>RetinaNet</t>
  </si>
  <si>
    <t>Faster RCNN</t>
  </si>
  <si>
    <t>Cascade RCNN</t>
  </si>
  <si>
    <t>Tailored Pedestrian Detector</t>
  </si>
  <si>
    <t>ALFNet</t>
  </si>
  <si>
    <t>CityPersons</t>
  </si>
  <si>
    <t>CSP</t>
  </si>
  <si>
    <t>MGAN</t>
  </si>
  <si>
    <t>PRNet</t>
  </si>
  <si>
    <t>Eurocity_day</t>
  </si>
  <si>
    <t>EuroCity-Night</t>
  </si>
  <si>
    <t>BDD100k</t>
  </si>
  <si>
    <t>Day and Night</t>
  </si>
  <si>
    <t>EuroCity-Day</t>
  </si>
  <si>
    <t>Eurocity_night</t>
  </si>
  <si>
    <t>Night</t>
  </si>
  <si>
    <t>Gender</t>
  </si>
  <si>
    <t>Male_Total</t>
  </si>
  <si>
    <t>Male_TP</t>
  </si>
  <si>
    <t>Female_Total</t>
  </si>
  <si>
    <t>Female_TP</t>
  </si>
  <si>
    <t>Overall</t>
  </si>
  <si>
    <t>"Adult" Performance</t>
  </si>
  <si>
    <t>"Child" Performance</t>
  </si>
  <si>
    <t>Total Adult Labels</t>
  </si>
  <si>
    <t>Adult_Success(TP)</t>
  </si>
  <si>
    <t>MR_Adult</t>
  </si>
  <si>
    <t>Total Child Labels</t>
  </si>
  <si>
    <t>Child_Success(TP)</t>
  </si>
  <si>
    <t>MR_Child</t>
  </si>
  <si>
    <t>MR Adult</t>
  </si>
  <si>
    <t>MR Child</t>
  </si>
  <si>
    <t>Average</t>
  </si>
  <si>
    <t>"LS" Performance</t>
  </si>
  <si>
    <t>"DS" Performance</t>
  </si>
  <si>
    <t>Total LS Labels</t>
  </si>
  <si>
    <t>LS_Success(TP)</t>
  </si>
  <si>
    <t>Miss Rate</t>
  </si>
  <si>
    <t>Total DS Labels</t>
  </si>
  <si>
    <t>DS_Success(TP)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</si>
</sst>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_);[Red]\(0.0000\)"/>
    <numFmt numFmtId="179" formatCode="0.00000000_);[Red]\(0.00000000\)"/>
    <numFmt numFmtId="180" formatCode="0.00000000_ "/>
    <numFmt numFmtId="181" formatCode="0.0%"/>
  </numFmts>
  <fonts count="34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Times New Roman Regular"/>
      <charset val="134"/>
    </font>
    <font>
      <b/>
      <sz val="11"/>
      <color theme="1"/>
      <name val="Times New Roman"/>
      <charset val="134"/>
    </font>
    <font>
      <sz val="11"/>
      <name val="Times New Roman Regular"/>
      <charset val="134"/>
    </font>
    <font>
      <b/>
      <sz val="11"/>
      <name val="Times New Roman"/>
      <charset val="134"/>
    </font>
    <font>
      <b/>
      <sz val="11"/>
      <color rgb="FFC00000"/>
      <name val="Times New Roman Bold"/>
      <charset val="134"/>
    </font>
    <font>
      <b/>
      <sz val="11"/>
      <color rgb="FFC00000"/>
      <name val="Times New Roman"/>
      <charset val="134"/>
    </font>
    <font>
      <sz val="11"/>
      <color rgb="FFC00000"/>
      <name val="Calibri"/>
      <charset val="134"/>
      <scheme val="minor"/>
    </font>
    <font>
      <sz val="11"/>
      <color theme="1"/>
      <name val="Times New Roman Bold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C00000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22" applyNumberFormat="0" applyAlignment="0" applyProtection="0">
      <alignment vertical="center"/>
    </xf>
    <xf numFmtId="0" fontId="24" fillId="7" borderId="23" applyNumberFormat="0" applyAlignment="0" applyProtection="0">
      <alignment vertical="center"/>
    </xf>
    <xf numFmtId="0" fontId="25" fillId="7" borderId="22" applyNumberFormat="0" applyAlignment="0" applyProtection="0">
      <alignment vertical="center"/>
    </xf>
    <xf numFmtId="0" fontId="26" fillId="8" borderId="24" applyNumberFormat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169">
    <xf numFmtId="0" fontId="0" fillId="0" borderId="0" xfId="0"/>
    <xf numFmtId="176" fontId="0" fillId="0" borderId="0" xfId="0" applyNumberForma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0" fontId="4" fillId="0" borderId="0" xfId="3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3" applyNumberFormat="1" applyFont="1" applyFill="1" applyAlignment="1">
      <alignment horizontal="center" vertical="center"/>
    </xf>
    <xf numFmtId="10" fontId="2" fillId="0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 vertical="center"/>
    </xf>
    <xf numFmtId="10" fontId="2" fillId="3" borderId="0" xfId="3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7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7" fillId="0" borderId="4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2" borderId="16" xfId="3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10" fontId="8" fillId="2" borderId="7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0" fontId="2" fillId="0" borderId="17" xfId="3" applyNumberFormat="1" applyFont="1" applyBorder="1" applyAlignment="1">
      <alignment horizontal="center" vertical="center"/>
    </xf>
    <xf numFmtId="10" fontId="2" fillId="0" borderId="16" xfId="3" applyNumberFormat="1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0" fontId="2" fillId="0" borderId="12" xfId="3" applyNumberFormat="1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177" fontId="8" fillId="0" borderId="2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0" fontId="2" fillId="0" borderId="15" xfId="3" applyNumberFormat="1" applyFont="1" applyBorder="1" applyAlignment="1">
      <alignment horizontal="center" vertical="center"/>
    </xf>
    <xf numFmtId="178" fontId="2" fillId="0" borderId="15" xfId="0" applyNumberFormat="1" applyFont="1" applyFill="1" applyBorder="1" applyAlignment="1">
      <alignment horizontal="center" vertical="center"/>
    </xf>
    <xf numFmtId="10" fontId="2" fillId="0" borderId="17" xfId="3" applyNumberFormat="1" applyFont="1" applyBorder="1" applyAlignment="1">
      <alignment horizontal="center"/>
    </xf>
    <xf numFmtId="10" fontId="2" fillId="0" borderId="0" xfId="3" applyNumberFormat="1" applyFont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0" fontId="2" fillId="0" borderId="16" xfId="3" applyNumberFormat="1" applyFont="1" applyBorder="1" applyAlignment="1">
      <alignment horizontal="center"/>
    </xf>
    <xf numFmtId="10" fontId="2" fillId="0" borderId="18" xfId="3" applyNumberFormat="1" applyFont="1" applyBorder="1" applyAlignment="1">
      <alignment horizontal="center" vertical="center"/>
    </xf>
    <xf numFmtId="178" fontId="2" fillId="0" borderId="18" xfId="0" applyNumberFormat="1" applyFont="1" applyFill="1" applyBorder="1" applyAlignment="1">
      <alignment horizontal="center" vertical="center"/>
    </xf>
    <xf numFmtId="10" fontId="2" fillId="0" borderId="12" xfId="3" applyNumberFormat="1" applyFont="1" applyBorder="1" applyAlignment="1">
      <alignment horizontal="center"/>
    </xf>
    <xf numFmtId="0" fontId="1" fillId="0" borderId="0" xfId="0" applyFont="1" applyFill="1" applyAlignment="1"/>
    <xf numFmtId="0" fontId="9" fillId="0" borderId="0" xfId="0" applyFont="1" applyFill="1" applyAlignment="1"/>
    <xf numFmtId="176" fontId="10" fillId="0" borderId="0" xfId="0" applyNumberFormat="1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2" fillId="0" borderId="9" xfId="3" applyNumberFormat="1" applyFont="1" applyBorder="1" applyAlignment="1">
      <alignment horizontal="center" vertical="center"/>
    </xf>
    <xf numFmtId="9" fontId="2" fillId="0" borderId="17" xfId="3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9" fontId="2" fillId="0" borderId="10" xfId="3" applyNumberFormat="1" applyFont="1" applyBorder="1" applyAlignment="1">
      <alignment horizontal="center" vertical="center"/>
    </xf>
    <xf numFmtId="9" fontId="2" fillId="0" borderId="16" xfId="3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9" fontId="2" fillId="0" borderId="14" xfId="3" applyNumberFormat="1" applyFont="1" applyBorder="1" applyAlignment="1">
      <alignment horizontal="center" vertical="center"/>
    </xf>
    <xf numFmtId="9" fontId="2" fillId="0" borderId="12" xfId="3" applyNumberFormat="1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177" fontId="13" fillId="0" borderId="16" xfId="0" applyNumberFormat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10" fontId="13" fillId="0" borderId="10" xfId="3" applyNumberFormat="1" applyFont="1" applyFill="1" applyBorder="1" applyAlignment="1">
      <alignment horizontal="center"/>
    </xf>
    <xf numFmtId="10" fontId="13" fillId="2" borderId="10" xfId="3" applyNumberFormat="1" applyFont="1" applyFill="1" applyBorder="1" applyAlignment="1">
      <alignment horizontal="center"/>
    </xf>
    <xf numFmtId="10" fontId="13" fillId="0" borderId="14" xfId="3" applyNumberFormat="1" applyFont="1" applyFill="1" applyBorder="1" applyAlignment="1">
      <alignment horizontal="center"/>
    </xf>
    <xf numFmtId="177" fontId="13" fillId="0" borderId="7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10" fontId="14" fillId="0" borderId="18" xfId="3" applyNumberFormat="1" applyFont="1" applyFill="1" applyBorder="1" applyAlignment="1">
      <alignment horizontal="center" vertical="center"/>
    </xf>
    <xf numFmtId="176" fontId="0" fillId="0" borderId="0" xfId="0" applyNumberFormat="1" applyFont="1" applyFill="1" applyAlignment="1"/>
    <xf numFmtId="0" fontId="1" fillId="0" borderId="1" xfId="0" applyFont="1" applyBorder="1" applyAlignment="1">
      <alignment horizont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2" fillId="0" borderId="15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10" fontId="2" fillId="0" borderId="18" xfId="3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10" fontId="13" fillId="0" borderId="9" xfId="3" applyNumberFormat="1" applyFont="1" applyFill="1" applyBorder="1" applyAlignment="1">
      <alignment horizontal="center"/>
    </xf>
    <xf numFmtId="10" fontId="1" fillId="0" borderId="4" xfId="3" applyNumberFormat="1" applyFont="1" applyFill="1" applyBorder="1" applyAlignment="1">
      <alignment horizontal="center"/>
    </xf>
    <xf numFmtId="10" fontId="1" fillId="3" borderId="5" xfId="3" applyNumberFormat="1" applyFont="1" applyFill="1" applyBorder="1" applyAlignment="1">
      <alignment horizontal="center"/>
    </xf>
    <xf numFmtId="10" fontId="1" fillId="0" borderId="5" xfId="3" applyNumberFormat="1" applyFont="1" applyFill="1" applyBorder="1" applyAlignment="1">
      <alignment horizontal="center"/>
    </xf>
    <xf numFmtId="10" fontId="14" fillId="0" borderId="8" xfId="3" applyNumberFormat="1" applyFont="1" applyFill="1" applyBorder="1" applyAlignment="1">
      <alignment horizontal="center" vertical="center"/>
    </xf>
    <xf numFmtId="10" fontId="8" fillId="0" borderId="8" xfId="3" applyNumberFormat="1" applyFont="1" applyFill="1" applyBorder="1" applyAlignment="1">
      <alignment horizontal="center"/>
    </xf>
    <xf numFmtId="176" fontId="1" fillId="0" borderId="8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9" fontId="1" fillId="0" borderId="15" xfId="0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/>
    </xf>
    <xf numFmtId="179" fontId="1" fillId="0" borderId="0" xfId="0" applyNumberFormat="1" applyFont="1" applyFill="1" applyAlignment="1">
      <alignment horizontal="center" vertical="center"/>
    </xf>
    <xf numFmtId="10" fontId="1" fillId="0" borderId="16" xfId="3" applyNumberFormat="1" applyFont="1" applyFill="1" applyBorder="1" applyAlignment="1">
      <alignment horizontal="center"/>
    </xf>
    <xf numFmtId="179" fontId="1" fillId="0" borderId="18" xfId="0" applyNumberFormat="1" applyFont="1" applyFill="1" applyBorder="1" applyAlignment="1">
      <alignment horizontal="center" vertical="center"/>
    </xf>
    <xf numFmtId="10" fontId="1" fillId="0" borderId="12" xfId="3" applyNumberFormat="1" applyFont="1" applyFill="1" applyBorder="1" applyAlignment="1">
      <alignment horizontal="center"/>
    </xf>
    <xf numFmtId="10" fontId="1" fillId="4" borderId="16" xfId="3" applyNumberFormat="1" applyFont="1" applyFill="1" applyBorder="1" applyAlignment="1">
      <alignment horizontal="center"/>
    </xf>
    <xf numFmtId="180" fontId="1" fillId="0" borderId="15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Alignment="1">
      <alignment horizontal="center" vertical="center"/>
    </xf>
    <xf numFmtId="180" fontId="1" fillId="0" borderId="18" xfId="0" applyNumberFormat="1" applyFont="1" applyFill="1" applyBorder="1" applyAlignment="1">
      <alignment horizontal="center" vertical="center"/>
    </xf>
    <xf numFmtId="10" fontId="1" fillId="4" borderId="17" xfId="3" applyNumberFormat="1" applyFont="1" applyFill="1" applyBorder="1" applyAlignment="1">
      <alignment horizontal="center"/>
    </xf>
    <xf numFmtId="10" fontId="1" fillId="4" borderId="12" xfId="3" applyNumberFormat="1" applyFont="1" applyFill="1" applyBorder="1" applyAlignment="1">
      <alignment horizont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 wrapText="1"/>
    </xf>
    <xf numFmtId="9" fontId="4" fillId="0" borderId="7" xfId="0" applyNumberFormat="1" applyFont="1" applyBorder="1" applyAlignment="1">
      <alignment horizontal="center" vertical="center" wrapText="1"/>
    </xf>
    <xf numFmtId="181" fontId="2" fillId="0" borderId="9" xfId="3" applyNumberFormat="1" applyFont="1" applyFill="1" applyBorder="1" applyAlignment="1">
      <alignment horizontal="center" vertical="center"/>
    </xf>
    <xf numFmtId="181" fontId="2" fillId="0" borderId="17" xfId="3" applyNumberFormat="1" applyFont="1" applyFill="1" applyBorder="1" applyAlignment="1">
      <alignment horizontal="center" vertical="center"/>
    </xf>
    <xf numFmtId="181" fontId="2" fillId="0" borderId="10" xfId="3" applyNumberFormat="1" applyFont="1" applyFill="1" applyBorder="1" applyAlignment="1">
      <alignment horizontal="center" vertical="center"/>
    </xf>
    <xf numFmtId="181" fontId="2" fillId="0" borderId="16" xfId="3" applyNumberFormat="1" applyFont="1" applyFill="1" applyBorder="1" applyAlignment="1">
      <alignment horizontal="center" vertical="center"/>
    </xf>
    <xf numFmtId="181" fontId="2" fillId="0" borderId="14" xfId="3" applyNumberFormat="1" applyFont="1" applyFill="1" applyBorder="1" applyAlignment="1">
      <alignment horizontal="center" vertical="center"/>
    </xf>
    <xf numFmtId="181" fontId="2" fillId="0" borderId="12" xfId="3" applyNumberFormat="1" applyFont="1" applyFill="1" applyBorder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32338189259"/>
          <c:y val="0.0200156198282079"/>
          <c:w val="0.753413612148062"/>
          <c:h val="0.8996087455697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'Gender-Graph'!$R$2</c:f>
              <c:strCache>
                <c:ptCount val="1"/>
                <c:pt idx="0">
                  <c:v>MR Male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0.0079741674647375"/>
                  <c:y val="0.001677498197679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0.00399052642741837"/>
                  <c:y val="0.00334766343106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</c:dLbl>
            <c:dLbl>
              <c:idx val="8"/>
              <c:layout>
                <c:manualLayout>
                  <c:x val="-0.00798105285483675"/>
                  <c:y val="0.004955166150882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199526321370919"/>
                  <c:y val="0.004955166150882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377071877711488"/>
                  <c:y val="0.0062013364501777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781804163454"/>
                      <c:h val="0.0229297603425651"/>
                    </c:manualLayout>
                  </c15:layout>
                </c:ext>
              </c:extLst>
            </c:dLbl>
            <c:dLbl>
              <c:idx val="11"/>
              <c:delete val="1"/>
            </c:dLbl>
            <c:dLbl>
              <c:idx val="12"/>
              <c:layout>
                <c:manualLayout>
                  <c:x val="-0.00398272126172617"/>
                  <c:y val="0.0065037810909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157965195298465"/>
                  <c:y val="0.0084068273480234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854842267814"/>
                      <c:h val="0.0231034482758621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-0.00797416746473746"/>
                  <c:y val="0.005032494593040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0798652873914968"/>
                  <c:y val="0.008281578326894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'Gender-Graph'!$P$3:$Q$34</c:f>
              <c:multiLvlStrCache>
                <c:ptCount val="32"/>
                <c:lvl>
                  <c:pt idx="0" c:formatCode="0%">
                    <c:v>YOLOX</c:v>
                  </c:pt>
                  <c:pt idx="1" c:formatCode="0%">
                    <c:v>RetinaNet</c:v>
                  </c:pt>
                  <c:pt idx="2" c:formatCode="0%">
                    <c:v>Faster RCNN</c:v>
                  </c:pt>
                  <c:pt idx="3" c:formatCode="0%">
                    <c:v>Cascade RCNN</c:v>
                  </c:pt>
                  <c:pt idx="4" c:formatCode="0%">
                    <c:v>ALFNet</c:v>
                  </c:pt>
                  <c:pt idx="5" c:formatCode="0%">
                    <c:v>CSP</c:v>
                  </c:pt>
                  <c:pt idx="6" c:formatCode="0%">
                    <c:v>MGAN</c:v>
                  </c:pt>
                  <c:pt idx="7" c:formatCode="0%">
                    <c:v>PRNet</c:v>
                  </c:pt>
                  <c:pt idx="8" c:formatCode="0%">
                    <c:v>YOLOX</c:v>
                  </c:pt>
                  <c:pt idx="9" c:formatCode="0%">
                    <c:v>RetinaNet</c:v>
                  </c:pt>
                  <c:pt idx="10" c:formatCode="0%">
                    <c:v>Faster RCNN</c:v>
                  </c:pt>
                  <c:pt idx="11" c:formatCode="0%">
                    <c:v>Cascade RCNN</c:v>
                  </c:pt>
                  <c:pt idx="12" c:formatCode="0%">
                    <c:v>ALFNet</c:v>
                  </c:pt>
                  <c:pt idx="13" c:formatCode="0%">
                    <c:v>CSP</c:v>
                  </c:pt>
                  <c:pt idx="14" c:formatCode="0%">
                    <c:v>MGAN</c:v>
                  </c:pt>
                  <c:pt idx="15" c:formatCode="0%">
                    <c:v>PRNet</c:v>
                  </c:pt>
                  <c:pt idx="16" c:formatCode="0%">
                    <c:v>YOLOX</c:v>
                  </c:pt>
                  <c:pt idx="17" c:formatCode="0%">
                    <c:v>RetinaNet</c:v>
                  </c:pt>
                  <c:pt idx="18" c:formatCode="0%">
                    <c:v>Faster RCNN</c:v>
                  </c:pt>
                  <c:pt idx="19" c:formatCode="0%">
                    <c:v>Cascade RCNN</c:v>
                  </c:pt>
                  <c:pt idx="20" c:formatCode="0%">
                    <c:v>ALFNet</c:v>
                  </c:pt>
                  <c:pt idx="21" c:formatCode="0%">
                    <c:v>CSP</c:v>
                  </c:pt>
                  <c:pt idx="22" c:formatCode="0%">
                    <c:v>MGAN</c:v>
                  </c:pt>
                  <c:pt idx="23" c:formatCode="0%">
                    <c:v>PRNet</c:v>
                  </c:pt>
                  <c:pt idx="24" c:formatCode="0%">
                    <c:v>YOLOX</c:v>
                  </c:pt>
                  <c:pt idx="25" c:formatCode="0%">
                    <c:v>RetinaNet</c:v>
                  </c:pt>
                  <c:pt idx="26" c:formatCode="0%">
                    <c:v>Faster RCNN</c:v>
                  </c:pt>
                  <c:pt idx="27" c:formatCode="0%">
                    <c:v>Cascade RCNN</c:v>
                  </c:pt>
                  <c:pt idx="28" c:formatCode="0%">
                    <c:v>ALFNet</c:v>
                  </c:pt>
                  <c:pt idx="29" c:formatCode="0%">
                    <c:v>CSP</c:v>
                  </c:pt>
                  <c:pt idx="30" c:formatCode="0%">
                    <c:v>MGAN</c:v>
                  </c:pt>
                  <c:pt idx="31" c:formatCode="0%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'Gender-Graph'!$R$3:$R$34</c:f>
              <c:numCache>
                <c:formatCode>0.0%</c:formatCode>
                <c:ptCount val="32"/>
                <c:pt idx="0">
                  <c:v>0.0373155915533699</c:v>
                </c:pt>
                <c:pt idx="1">
                  <c:v>0.0581428984668788</c:v>
                </c:pt>
                <c:pt idx="2">
                  <c:v>0.0286375470060747</c:v>
                </c:pt>
                <c:pt idx="3">
                  <c:v>0.0280590107029216</c:v>
                </c:pt>
                <c:pt idx="4">
                  <c:v>0.392536881689326</c:v>
                </c:pt>
                <c:pt idx="5">
                  <c:v>0.495516343650564</c:v>
                </c:pt>
                <c:pt idx="6">
                  <c:v>0.487416835406422</c:v>
                </c:pt>
                <c:pt idx="7">
                  <c:v>0.593867515186578</c:v>
                </c:pt>
                <c:pt idx="8">
                  <c:v>0.124901185770751</c:v>
                </c:pt>
                <c:pt idx="9">
                  <c:v>0.130434782608696</c:v>
                </c:pt>
                <c:pt idx="10">
                  <c:v>0.0466403162055335</c:v>
                </c:pt>
                <c:pt idx="11">
                  <c:v>0.0529644268774704</c:v>
                </c:pt>
                <c:pt idx="12">
                  <c:v>0.538339920948617</c:v>
                </c:pt>
                <c:pt idx="13">
                  <c:v>0.537549407114625</c:v>
                </c:pt>
                <c:pt idx="14">
                  <c:v>0.361264822134387</c:v>
                </c:pt>
                <c:pt idx="15">
                  <c:v>0.617391304347826</c:v>
                </c:pt>
                <c:pt idx="16">
                  <c:v>0.110660486674392</c:v>
                </c:pt>
                <c:pt idx="17">
                  <c:v>0.105446118192352</c:v>
                </c:pt>
                <c:pt idx="18">
                  <c:v>0.0353418308227115</c:v>
                </c:pt>
                <c:pt idx="19">
                  <c:v>0.0301274623406721</c:v>
                </c:pt>
                <c:pt idx="20">
                  <c:v>0.219582850521437</c:v>
                </c:pt>
                <c:pt idx="21">
                  <c:v>0.185979142526072</c:v>
                </c:pt>
                <c:pt idx="22">
                  <c:v>0.173812282734647</c:v>
                </c:pt>
                <c:pt idx="23">
                  <c:v>0.224217844727694</c:v>
                </c:pt>
                <c:pt idx="24">
                  <c:v>0.162494696648282</c:v>
                </c:pt>
                <c:pt idx="25">
                  <c:v>0.168010182435299</c:v>
                </c:pt>
                <c:pt idx="26">
                  <c:v>0.0492151039456937</c:v>
                </c:pt>
                <c:pt idx="27">
                  <c:v>0.0530335171828595</c:v>
                </c:pt>
                <c:pt idx="28">
                  <c:v>0.127280441238863</c:v>
                </c:pt>
                <c:pt idx="29">
                  <c:v>0.099703012303776</c:v>
                </c:pt>
                <c:pt idx="30">
                  <c:v>0.0755197284683921</c:v>
                </c:pt>
                <c:pt idx="31">
                  <c:v>0.138311412812898</c:v>
                </c:pt>
              </c:numCache>
            </c:numRef>
          </c:val>
        </c:ser>
        <c:ser>
          <c:idx val="1"/>
          <c:order val="1"/>
          <c:tx>
            <c:strRef>
              <c:f>'Gender-Graph'!$S$2</c:f>
              <c:strCache>
                <c:ptCount val="1"/>
                <c:pt idx="0">
                  <c:v>MR Female</c:v>
                </c:pt>
              </c:strCache>
            </c:strRef>
          </c:tx>
          <c:spPr>
            <a:solidFill>
              <a:schemeClr val="bg2">
                <a:lumMod val="25000"/>
                <a:alpha val="99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0.00199354186618437"/>
                  <c:y val="-0.0067099927907204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97675955501707"/>
                      <c:h val="0.0221700393673596"/>
                    </c:manualLayout>
                  </c15:layout>
                </c:ext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0.00199526321370919"/>
                  <c:y val="-0.004955166150882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</c:dLbl>
            <c:dLbl>
              <c:idx val="8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0798105285483682"/>
                  <c:y val="-0.006606888201177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399838179440152"/>
                  <c:y val="-0.00650375311567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</c:dLbl>
            <c:dLbl>
              <c:idx val="1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'Gender-Graph'!$P$3:$Q$34</c:f>
              <c:multiLvlStrCache>
                <c:ptCount val="32"/>
                <c:lvl>
                  <c:pt idx="0" c:formatCode="0%">
                    <c:v>YOLOX</c:v>
                  </c:pt>
                  <c:pt idx="1" c:formatCode="0%">
                    <c:v>RetinaNet</c:v>
                  </c:pt>
                  <c:pt idx="2" c:formatCode="0%">
                    <c:v>Faster RCNN</c:v>
                  </c:pt>
                  <c:pt idx="3" c:formatCode="0%">
                    <c:v>Cascade RCNN</c:v>
                  </c:pt>
                  <c:pt idx="4" c:formatCode="0%">
                    <c:v>ALFNet</c:v>
                  </c:pt>
                  <c:pt idx="5" c:formatCode="0%">
                    <c:v>CSP</c:v>
                  </c:pt>
                  <c:pt idx="6" c:formatCode="0%">
                    <c:v>MGAN</c:v>
                  </c:pt>
                  <c:pt idx="7" c:formatCode="0%">
                    <c:v>PRNet</c:v>
                  </c:pt>
                  <c:pt idx="8" c:formatCode="0%">
                    <c:v>YOLOX</c:v>
                  </c:pt>
                  <c:pt idx="9" c:formatCode="0%">
                    <c:v>RetinaNet</c:v>
                  </c:pt>
                  <c:pt idx="10" c:formatCode="0%">
                    <c:v>Faster RCNN</c:v>
                  </c:pt>
                  <c:pt idx="11" c:formatCode="0%">
                    <c:v>Cascade RCNN</c:v>
                  </c:pt>
                  <c:pt idx="12" c:formatCode="0%">
                    <c:v>ALFNet</c:v>
                  </c:pt>
                  <c:pt idx="13" c:formatCode="0%">
                    <c:v>CSP</c:v>
                  </c:pt>
                  <c:pt idx="14" c:formatCode="0%">
                    <c:v>MGAN</c:v>
                  </c:pt>
                  <c:pt idx="15" c:formatCode="0%">
                    <c:v>PRNet</c:v>
                  </c:pt>
                  <c:pt idx="16" c:formatCode="0%">
                    <c:v>YOLOX</c:v>
                  </c:pt>
                  <c:pt idx="17" c:formatCode="0%">
                    <c:v>RetinaNet</c:v>
                  </c:pt>
                  <c:pt idx="18" c:formatCode="0%">
                    <c:v>Faster RCNN</c:v>
                  </c:pt>
                  <c:pt idx="19" c:formatCode="0%">
                    <c:v>Cascade RCNN</c:v>
                  </c:pt>
                  <c:pt idx="20" c:formatCode="0%">
                    <c:v>ALFNet</c:v>
                  </c:pt>
                  <c:pt idx="21" c:formatCode="0%">
                    <c:v>CSP</c:v>
                  </c:pt>
                  <c:pt idx="22" c:formatCode="0%">
                    <c:v>MGAN</c:v>
                  </c:pt>
                  <c:pt idx="23" c:formatCode="0%">
                    <c:v>PRNet</c:v>
                  </c:pt>
                  <c:pt idx="24" c:formatCode="0%">
                    <c:v>YOLOX</c:v>
                  </c:pt>
                  <c:pt idx="25" c:formatCode="0%">
                    <c:v>RetinaNet</c:v>
                  </c:pt>
                  <c:pt idx="26" c:formatCode="0%">
                    <c:v>Faster RCNN</c:v>
                  </c:pt>
                  <c:pt idx="27" c:formatCode="0%">
                    <c:v>Cascade RCNN</c:v>
                  </c:pt>
                  <c:pt idx="28" c:formatCode="0%">
                    <c:v>ALFNet</c:v>
                  </c:pt>
                  <c:pt idx="29" c:formatCode="0%">
                    <c:v>CSP</c:v>
                  </c:pt>
                  <c:pt idx="30" c:formatCode="0%">
                    <c:v>MGAN</c:v>
                  </c:pt>
                  <c:pt idx="31" c:formatCode="0%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'Gender-Graph'!$S$3:$S$34</c:f>
              <c:numCache>
                <c:formatCode>0.0%</c:formatCode>
                <c:ptCount val="32"/>
                <c:pt idx="0">
                  <c:v>0.0419524001613554</c:v>
                </c:pt>
                <c:pt idx="1">
                  <c:v>0.081081081081081</c:v>
                </c:pt>
                <c:pt idx="2">
                  <c:v>0.0306575231948366</c:v>
                </c:pt>
                <c:pt idx="3">
                  <c:v>0.0306575231948366</c:v>
                </c:pt>
                <c:pt idx="4">
                  <c:v>0.410246066962485</c:v>
                </c:pt>
                <c:pt idx="5">
                  <c:v>0.509479628882614</c:v>
                </c:pt>
                <c:pt idx="6">
                  <c:v>0.521581282775313</c:v>
                </c:pt>
                <c:pt idx="7">
                  <c:v>0.611940298507463</c:v>
                </c:pt>
                <c:pt idx="8">
                  <c:v>0.163884673748103</c:v>
                </c:pt>
                <c:pt idx="9">
                  <c:v>0.158573596358118</c:v>
                </c:pt>
                <c:pt idx="10">
                  <c:v>0.0584218512898331</c:v>
                </c:pt>
                <c:pt idx="11">
                  <c:v>0.0591805766312595</c:v>
                </c:pt>
                <c:pt idx="12">
                  <c:v>0.630500758725342</c:v>
                </c:pt>
                <c:pt idx="13">
                  <c:v>0.627465857359636</c:v>
                </c:pt>
                <c:pt idx="14">
                  <c:v>0.414264036418816</c:v>
                </c:pt>
                <c:pt idx="15">
                  <c:v>0.697268588770865</c:v>
                </c:pt>
                <c:pt idx="16">
                  <c:v>0.106925880923451</c:v>
                </c:pt>
                <c:pt idx="17">
                  <c:v>0.133049817739976</c:v>
                </c:pt>
                <c:pt idx="18">
                  <c:v>0.0376670716889429</c:v>
                </c:pt>
                <c:pt idx="19">
                  <c:v>0.0370595382746051</c:v>
                </c:pt>
                <c:pt idx="20">
                  <c:v>0.197448359659781</c:v>
                </c:pt>
                <c:pt idx="21">
                  <c:v>0.19501822600243</c:v>
                </c:pt>
                <c:pt idx="22">
                  <c:v>0.171324422843256</c:v>
                </c:pt>
                <c:pt idx="23">
                  <c:v>0.217496962332928</c:v>
                </c:pt>
                <c:pt idx="24">
                  <c:v>0.146542261251372</c:v>
                </c:pt>
                <c:pt idx="25">
                  <c:v>0.156970362239298</c:v>
                </c:pt>
                <c:pt idx="26">
                  <c:v>0.0466520307354555</c:v>
                </c:pt>
                <c:pt idx="27">
                  <c:v>0.0477497255762898</c:v>
                </c:pt>
                <c:pt idx="28">
                  <c:v>0.119099890230516</c:v>
                </c:pt>
                <c:pt idx="29">
                  <c:v>0.0823271130625686</c:v>
                </c:pt>
                <c:pt idx="30">
                  <c:v>0.070801317233809</c:v>
                </c:pt>
                <c:pt idx="31">
                  <c:v>0.126234906695939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939199"/>
        <c:axId val="1327952095"/>
      </c:barChart>
      <c:catAx>
        <c:axId val="13279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327952095"/>
        <c:crosses val="autoZero"/>
        <c:auto val="0"/>
        <c:lblAlgn val="ctr"/>
        <c:lblOffset val="100"/>
        <c:noMultiLvlLbl val="0"/>
      </c:catAx>
      <c:valAx>
        <c:axId val="13279520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327939199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1">
          <a:solidFill>
            <a:sysClr val="windowText" lastClr="000000"/>
          </a:solidFill>
          <a:latin typeface="Candara" panose="020E0502030303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'Age-Graph'!$S$5</c:f>
              <c:strCache>
                <c:ptCount val="1"/>
                <c:pt idx="0">
                  <c:v>MR Adult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0473434764517264"/>
                  <c:y val="-0.0001129245655690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710145330030265"/>
                  <c:y val="0.00162549596825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18357555005043"/>
                  <c:y val="0.001625495968257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432922642007575"/>
                  <c:y val="0.001749593736068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32922642007575"/>
                  <c:y val="0.003499187472137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0.00946860440040347"/>
                  <c:y val="0.003250991936515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47343022002018"/>
                  <c:y val="0.003250991936516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946860440040347"/>
                  <c:y val="0.00162549596825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473430220020171"/>
                  <c:y val="0.001625495968257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710145330030261"/>
                  <c:y val="0.00162549596825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473430220020171"/>
                  <c:y val="0.00162549596825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651068923591671"/>
                  <c:y val="0.00347670783691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0709168892657618"/>
                  <c:y val="0.003460511678886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0472789022308981"/>
                  <c:y val="0.001749593736068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945568216697427"/>
                  <c:y val="0.001613559592503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491873849790614"/>
                  <c:y val="0.005190767518329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00709176162523074"/>
                  <c:y val="0.001613559592503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0945568216697432"/>
                  <c:y val="0.001613559592503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0.00649383963011362"/>
                  <c:y val="0.001749593736068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0.00216461321003787"/>
                  <c:y val="0.001749593736068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0.00472784108348716"/>
                  <c:y val="0.003227119185007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00709175011364219"/>
                  <c:y val="0.003499187472137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0.00925634113487414"/>
                  <c:y val="0.003471505635729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0.00925636332368007"/>
                  <c:y val="0.003499187472137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0.0118196027087179"/>
                  <c:y val="-2.958158413358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-0.011819640336732"/>
                  <c:y val="0.001749593736068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0.00945561000419458"/>
                  <c:y val="0.003499187472137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0.00709175011364223"/>
                  <c:y val="0.003499187472137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0.00709175011364223"/>
                  <c:y val="0.001749593736068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'Age-Graph'!$Q$6:$R$37</c:f>
              <c:multiLvlStrCache>
                <c:ptCount val="32"/>
                <c:lvl>
                  <c:pt idx="0" c:formatCode="0%">
                    <c:v>YOLOX</c:v>
                  </c:pt>
                  <c:pt idx="1" c:formatCode="0%">
                    <c:v>RetinaNet</c:v>
                  </c:pt>
                  <c:pt idx="2" c:formatCode="0%">
                    <c:v>Faster RCNN</c:v>
                  </c:pt>
                  <c:pt idx="3" c:formatCode="0%">
                    <c:v>Cascade RCNN</c:v>
                  </c:pt>
                  <c:pt idx="4" c:formatCode="0%">
                    <c:v>ALFNet</c:v>
                  </c:pt>
                  <c:pt idx="5" c:formatCode="0%">
                    <c:v>CSP</c:v>
                  </c:pt>
                  <c:pt idx="6" c:formatCode="0%">
                    <c:v>MGAN</c:v>
                  </c:pt>
                  <c:pt idx="7" c:formatCode="0%">
                    <c:v>PRNet</c:v>
                  </c:pt>
                  <c:pt idx="8" c:formatCode="0%">
                    <c:v>YOLOX</c:v>
                  </c:pt>
                  <c:pt idx="9" c:formatCode="0%">
                    <c:v>RetinaNet</c:v>
                  </c:pt>
                  <c:pt idx="10" c:formatCode="0%">
                    <c:v>Faster RCNN</c:v>
                  </c:pt>
                  <c:pt idx="11" c:formatCode="0%">
                    <c:v>Cascade RCNN</c:v>
                  </c:pt>
                  <c:pt idx="12" c:formatCode="0%">
                    <c:v>ALFNet</c:v>
                  </c:pt>
                  <c:pt idx="13" c:formatCode="0%">
                    <c:v>CSP</c:v>
                  </c:pt>
                  <c:pt idx="14" c:formatCode="0%">
                    <c:v>MGAN</c:v>
                  </c:pt>
                  <c:pt idx="15" c:formatCode="0%">
                    <c:v>PRNet</c:v>
                  </c:pt>
                  <c:pt idx="16" c:formatCode="0%">
                    <c:v>YOLOX</c:v>
                  </c:pt>
                  <c:pt idx="17" c:formatCode="0%">
                    <c:v>RetinaNet</c:v>
                  </c:pt>
                  <c:pt idx="18" c:formatCode="0%">
                    <c:v>Faster RCNN</c:v>
                  </c:pt>
                  <c:pt idx="19" c:formatCode="0%">
                    <c:v>Cascade RCNN</c:v>
                  </c:pt>
                  <c:pt idx="20" c:formatCode="0%">
                    <c:v>ALFNet</c:v>
                  </c:pt>
                  <c:pt idx="21" c:formatCode="0%">
                    <c:v>CSP</c:v>
                  </c:pt>
                  <c:pt idx="22" c:formatCode="0%">
                    <c:v>MGAN</c:v>
                  </c:pt>
                  <c:pt idx="23" c:formatCode="0%">
                    <c:v>PRNet</c:v>
                  </c:pt>
                  <c:pt idx="24" c:formatCode="0%">
                    <c:v>YOLOX</c:v>
                  </c:pt>
                  <c:pt idx="25" c:formatCode="0%">
                    <c:v>RetinaNet</c:v>
                  </c:pt>
                  <c:pt idx="26" c:formatCode="0%">
                    <c:v>Faster RCNN</c:v>
                  </c:pt>
                  <c:pt idx="27" c:formatCode="0%">
                    <c:v>Cascade RCNN</c:v>
                  </c:pt>
                  <c:pt idx="28" c:formatCode="0%">
                    <c:v>ALFNet</c:v>
                  </c:pt>
                  <c:pt idx="29" c:formatCode="0%">
                    <c:v>CSP</c:v>
                  </c:pt>
                  <c:pt idx="30" c:formatCode="0%">
                    <c:v>MGAN</c:v>
                  </c:pt>
                  <c:pt idx="31" c:formatCode="0%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'Age-Graph'!$S$6:$S$37</c:f>
              <c:numCache>
                <c:formatCode>0%</c:formatCode>
                <c:ptCount val="32"/>
                <c:pt idx="0">
                  <c:v>0.0519624980136659</c:v>
                </c:pt>
                <c:pt idx="1">
                  <c:v>0.0951851263308437</c:v>
                </c:pt>
                <c:pt idx="2">
                  <c:v>0.0467185761957731</c:v>
                </c:pt>
                <c:pt idx="3">
                  <c:v>0.0425870014301605</c:v>
                </c:pt>
                <c:pt idx="4">
                  <c:v>0.436675671380899</c:v>
                </c:pt>
                <c:pt idx="5">
                  <c:v>0.556173526140156</c:v>
                </c:pt>
                <c:pt idx="6">
                  <c:v>0.542825361512792</c:v>
                </c:pt>
                <c:pt idx="7">
                  <c:v>0.636103607182584</c:v>
                </c:pt>
                <c:pt idx="8">
                  <c:v>0.204081632653061</c:v>
                </c:pt>
                <c:pt idx="9">
                  <c:v>0.196638655462185</c:v>
                </c:pt>
                <c:pt idx="10">
                  <c:v>0.0698679471788716</c:v>
                </c:pt>
                <c:pt idx="11">
                  <c:v>0.0657863145258103</c:v>
                </c:pt>
                <c:pt idx="12">
                  <c:v>0.638175270108043</c:v>
                </c:pt>
                <c:pt idx="13">
                  <c:v>0.579591836734694</c:v>
                </c:pt>
                <c:pt idx="14">
                  <c:v>0.420888355342137</c:v>
                </c:pt>
                <c:pt idx="15">
                  <c:v>0.691476590636255</c:v>
                </c:pt>
                <c:pt idx="16">
                  <c:v>0.119164072921298</c:v>
                </c:pt>
                <c:pt idx="17">
                  <c:v>0.130502445531347</c:v>
                </c:pt>
                <c:pt idx="18">
                  <c:v>0.0422409959982214</c:v>
                </c:pt>
                <c:pt idx="19">
                  <c:v>0.0409070698088039</c:v>
                </c:pt>
                <c:pt idx="20">
                  <c:v>0.247665629168519</c:v>
                </c:pt>
                <c:pt idx="21">
                  <c:v>0.216318363717208</c:v>
                </c:pt>
                <c:pt idx="22">
                  <c:v>0.216985326811916</c:v>
                </c:pt>
                <c:pt idx="23">
                  <c:v>0.255002223210316</c:v>
                </c:pt>
                <c:pt idx="24">
                  <c:v>0.165061295971979</c:v>
                </c:pt>
                <c:pt idx="25">
                  <c:v>0.174912434325744</c:v>
                </c:pt>
                <c:pt idx="26">
                  <c:v>0.0542907180385289</c:v>
                </c:pt>
                <c:pt idx="27">
                  <c:v>0.0599824868651488</c:v>
                </c:pt>
                <c:pt idx="28">
                  <c:v>0.137697022767075</c:v>
                </c:pt>
                <c:pt idx="29">
                  <c:v>0.105516637478109</c:v>
                </c:pt>
                <c:pt idx="30">
                  <c:v>0.0901926444833625</c:v>
                </c:pt>
                <c:pt idx="31">
                  <c:v>0.152145359019264</c:v>
                </c:pt>
              </c:numCache>
            </c:numRef>
          </c:val>
        </c:ser>
        <c:ser>
          <c:idx val="1"/>
          <c:order val="1"/>
          <c:tx>
            <c:strRef>
              <c:f>'Age-Graph'!$T$5</c:f>
              <c:strCache>
                <c:ptCount val="1"/>
                <c:pt idx="0">
                  <c:v>MR Child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0710145330030257"/>
                  <c:y val="-1.19201660644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94686044004034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94686044004034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0.00946860440040351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946860440040351"/>
                  <c:y val="-0.00162549596825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71014533003025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946860440040342"/>
                  <c:y val="-0.001625495968258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94556821669743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709176162523074"/>
                  <c:y val="-0.001613559592503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118196027087179"/>
                  <c:y val="-0.001613559592503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0709176162523082"/>
                  <c:y val="-5.9163168267170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945568216697432"/>
                  <c:y val="-0.003227119185007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709176162523074"/>
                  <c:y val="-0.003227119185007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0118196027087179"/>
                  <c:y val="-0.001613559592503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094556821669743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0.0094556821669744"/>
                  <c:y val="-0.001613559592503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0070917616252307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0.00709176162523074"/>
                  <c:y val="-2.958158413358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0.00472784108348725"/>
                  <c:y val="-2.958158413358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0.00472784108348725"/>
                  <c:y val="-0.003227119185007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-0.0094556821669743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0.00945568216697432"/>
                  <c:y val="-1.4790792066792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0.011819602708717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0.0118196027087181"/>
                  <c:y val="-0.003227119185007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'Age-Graph'!$Q$6:$R$37</c:f>
              <c:multiLvlStrCache>
                <c:ptCount val="32"/>
                <c:lvl>
                  <c:pt idx="0" c:formatCode="0%">
                    <c:v>YOLOX</c:v>
                  </c:pt>
                  <c:pt idx="1" c:formatCode="0%">
                    <c:v>RetinaNet</c:v>
                  </c:pt>
                  <c:pt idx="2" c:formatCode="0%">
                    <c:v>Faster RCNN</c:v>
                  </c:pt>
                  <c:pt idx="3" c:formatCode="0%">
                    <c:v>Cascade RCNN</c:v>
                  </c:pt>
                  <c:pt idx="4" c:formatCode="0%">
                    <c:v>ALFNet</c:v>
                  </c:pt>
                  <c:pt idx="5" c:formatCode="0%">
                    <c:v>CSP</c:v>
                  </c:pt>
                  <c:pt idx="6" c:formatCode="0%">
                    <c:v>MGAN</c:v>
                  </c:pt>
                  <c:pt idx="7" c:formatCode="0%">
                    <c:v>PRNet</c:v>
                  </c:pt>
                  <c:pt idx="8" c:formatCode="0%">
                    <c:v>YOLOX</c:v>
                  </c:pt>
                  <c:pt idx="9" c:formatCode="0%">
                    <c:v>RetinaNet</c:v>
                  </c:pt>
                  <c:pt idx="10" c:formatCode="0%">
                    <c:v>Faster RCNN</c:v>
                  </c:pt>
                  <c:pt idx="11" c:formatCode="0%">
                    <c:v>Cascade RCNN</c:v>
                  </c:pt>
                  <c:pt idx="12" c:formatCode="0%">
                    <c:v>ALFNet</c:v>
                  </c:pt>
                  <c:pt idx="13" c:formatCode="0%">
                    <c:v>CSP</c:v>
                  </c:pt>
                  <c:pt idx="14" c:formatCode="0%">
                    <c:v>MGAN</c:v>
                  </c:pt>
                  <c:pt idx="15" c:formatCode="0%">
                    <c:v>PRNet</c:v>
                  </c:pt>
                  <c:pt idx="16" c:formatCode="0%">
                    <c:v>YOLOX</c:v>
                  </c:pt>
                  <c:pt idx="17" c:formatCode="0%">
                    <c:v>RetinaNet</c:v>
                  </c:pt>
                  <c:pt idx="18" c:formatCode="0%">
                    <c:v>Faster RCNN</c:v>
                  </c:pt>
                  <c:pt idx="19" c:formatCode="0%">
                    <c:v>Cascade RCNN</c:v>
                  </c:pt>
                  <c:pt idx="20" c:formatCode="0%">
                    <c:v>ALFNet</c:v>
                  </c:pt>
                  <c:pt idx="21" c:formatCode="0%">
                    <c:v>CSP</c:v>
                  </c:pt>
                  <c:pt idx="22" c:formatCode="0%">
                    <c:v>MGAN</c:v>
                  </c:pt>
                  <c:pt idx="23" c:formatCode="0%">
                    <c:v>PRNet</c:v>
                  </c:pt>
                  <c:pt idx="24" c:formatCode="0%">
                    <c:v>YOLOX</c:v>
                  </c:pt>
                  <c:pt idx="25" c:formatCode="0%">
                    <c:v>RetinaNet</c:v>
                  </c:pt>
                  <c:pt idx="26" c:formatCode="0%">
                    <c:v>Faster RCNN</c:v>
                  </c:pt>
                  <c:pt idx="27" c:formatCode="0%">
                    <c:v>Cascade RCNN</c:v>
                  </c:pt>
                  <c:pt idx="28" c:formatCode="0%">
                    <c:v>ALFNet</c:v>
                  </c:pt>
                  <c:pt idx="29" c:formatCode="0%">
                    <c:v>CSP</c:v>
                  </c:pt>
                  <c:pt idx="30" c:formatCode="0%">
                    <c:v>MGAN</c:v>
                  </c:pt>
                  <c:pt idx="31" c:formatCode="0%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'Age-Graph'!$T$6:$T$37</c:f>
              <c:numCache>
                <c:formatCode>0%</c:formatCode>
                <c:ptCount val="32"/>
                <c:pt idx="0">
                  <c:v>0.236842105263158</c:v>
                </c:pt>
                <c:pt idx="1">
                  <c:v>0.284210526315789</c:v>
                </c:pt>
                <c:pt idx="2">
                  <c:v>0.157894736842105</c:v>
                </c:pt>
                <c:pt idx="3">
                  <c:v>0.152631578947368</c:v>
                </c:pt>
                <c:pt idx="4">
                  <c:v>0.547368421052632</c:v>
                </c:pt>
                <c:pt idx="5">
                  <c:v>0.568421052631579</c:v>
                </c:pt>
                <c:pt idx="6">
                  <c:v>0.557894736842105</c:v>
                </c:pt>
                <c:pt idx="7">
                  <c:v>0.726315789473684</c:v>
                </c:pt>
                <c:pt idx="8">
                  <c:v>0.544117647058824</c:v>
                </c:pt>
                <c:pt idx="9">
                  <c:v>0.617647058823529</c:v>
                </c:pt>
                <c:pt idx="10">
                  <c:v>0.323529411764706</c:v>
                </c:pt>
                <c:pt idx="11">
                  <c:v>0.323529411764706</c:v>
                </c:pt>
                <c:pt idx="12">
                  <c:v>0.838235294117647</c:v>
                </c:pt>
                <c:pt idx="13">
                  <c:v>0.764705882352941</c:v>
                </c:pt>
                <c:pt idx="14">
                  <c:v>0.676470588235294</c:v>
                </c:pt>
                <c:pt idx="15">
                  <c:v>0.926470588235294</c:v>
                </c:pt>
                <c:pt idx="16">
                  <c:v>0.55</c:v>
                </c:pt>
                <c:pt idx="17">
                  <c:v>0.57</c:v>
                </c:pt>
                <c:pt idx="18">
                  <c:v>0.39</c:v>
                </c:pt>
                <c:pt idx="19">
                  <c:v>0.39</c:v>
                </c:pt>
                <c:pt idx="20">
                  <c:v>0.58</c:v>
                </c:pt>
                <c:pt idx="21">
                  <c:v>0.54</c:v>
                </c:pt>
                <c:pt idx="22">
                  <c:v>0.5</c:v>
                </c:pt>
                <c:pt idx="23">
                  <c:v>0.64</c:v>
                </c:pt>
                <c:pt idx="24">
                  <c:v>0.489270386266094</c:v>
                </c:pt>
                <c:pt idx="25">
                  <c:v>0.467811158798283</c:v>
                </c:pt>
                <c:pt idx="26">
                  <c:v>0.270386266094421</c:v>
                </c:pt>
                <c:pt idx="27">
                  <c:v>0.28755364806867</c:v>
                </c:pt>
                <c:pt idx="28">
                  <c:v>0.416309012875536</c:v>
                </c:pt>
                <c:pt idx="29">
                  <c:v>0.360515021459227</c:v>
                </c:pt>
                <c:pt idx="30">
                  <c:v>0.313304721030043</c:v>
                </c:pt>
                <c:pt idx="31">
                  <c:v>0.416309012875536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289408"/>
        <c:axId val="374293984"/>
      </c:barChart>
      <c:catAx>
        <c:axId val="37428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374293984"/>
        <c:crosses val="autoZero"/>
        <c:auto val="1"/>
        <c:lblAlgn val="ctr"/>
        <c:lblOffset val="100"/>
        <c:noMultiLvlLbl val="0"/>
      </c:catAx>
      <c:valAx>
        <c:axId val="374293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374289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Candara" panose="020E0502030303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35560</xdr:colOff>
      <xdr:row>35</xdr:row>
      <xdr:rowOff>35560</xdr:rowOff>
    </xdr:from>
    <xdr:to>
      <xdr:col>17</xdr:col>
      <xdr:colOff>18415</xdr:colOff>
      <xdr:row>80</xdr:row>
      <xdr:rowOff>137795</xdr:rowOff>
    </xdr:to>
    <xdr:graphicFrame>
      <xdr:nvGraphicFramePr>
        <xdr:cNvPr id="4" name="Chart 3"/>
        <xdr:cNvGraphicFramePr/>
      </xdr:nvGraphicFramePr>
      <xdr:xfrm>
        <a:off x="11553190" y="8045450"/>
        <a:ext cx="6725285" cy="9751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483604</xdr:colOff>
      <xdr:row>1</xdr:row>
      <xdr:rowOff>250628</xdr:rowOff>
    </xdr:from>
    <xdr:to>
      <xdr:col>28</xdr:col>
      <xdr:colOff>433829</xdr:colOff>
      <xdr:row>40</xdr:row>
      <xdr:rowOff>187850</xdr:rowOff>
    </xdr:to>
    <xdr:graphicFrame>
      <xdr:nvGraphicFramePr>
        <xdr:cNvPr id="5" name="Chart 4"/>
        <xdr:cNvGraphicFramePr/>
      </xdr:nvGraphicFramePr>
      <xdr:xfrm>
        <a:off x="21657945" y="473075"/>
        <a:ext cx="5543550" cy="87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8.83035714285714" defaultRowHeight="16.8" outlineLevelRow="2" outlineLevelCol="2"/>
  <sheetData>
    <row r="1" spans="1:1">
      <c r="A1" t="s">
        <v>0</v>
      </c>
    </row>
    <row r="2" ht="409.5" spans="2:3">
      <c r="B2" t="s">
        <v>1</v>
      </c>
      <c r="C2" s="168" t="s">
        <v>2</v>
      </c>
    </row>
    <row r="3" spans="2:3">
      <c r="B3" t="s">
        <v>3</v>
      </c>
      <c r="C3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1"/>
  <sheetViews>
    <sheetView zoomScale="65" zoomScaleNormal="65" workbookViewId="0">
      <selection activeCell="C44" sqref="C44:J44"/>
    </sheetView>
  </sheetViews>
  <sheetFormatPr defaultColWidth="8.83035714285714" defaultRowHeight="16.8"/>
  <cols>
    <col min="2" max="2" width="13.8303571428571" customWidth="1"/>
    <col min="3" max="3" width="15.0892857142857" customWidth="1"/>
    <col min="4" max="4" width="15.3303571428571" customWidth="1"/>
    <col min="5" max="5" width="13.3303571428571" customWidth="1"/>
    <col min="6" max="6" width="12.8303571428571" customWidth="1"/>
    <col min="7" max="7" width="16.4107142857143" customWidth="1"/>
    <col min="8" max="8" width="17.5" customWidth="1"/>
    <col min="9" max="9" width="11.1607142857143" customWidth="1"/>
    <col min="10" max="10" width="17.9375" style="1" customWidth="1"/>
    <col min="11" max="11" width="19.6964285714286" customWidth="1"/>
    <col min="12" max="12" width="12.3303571428571" customWidth="1"/>
    <col min="13" max="13" width="29.9821428571429" customWidth="1"/>
    <col min="14" max="15" width="9.5" customWidth="1"/>
    <col min="16" max="16" width="16.1607142857143" style="102" customWidth="1"/>
    <col min="17" max="17" width="17.3303571428571" customWidth="1"/>
    <col min="18" max="18" width="12.8303571428571" customWidth="1"/>
    <col min="19" max="19" width="14.1607142857143" customWidth="1"/>
    <col min="20" max="26" width="9.5" customWidth="1"/>
  </cols>
  <sheetData>
    <row r="1" ht="17.55" spans="1:14">
      <c r="A1" s="23" t="s">
        <v>5</v>
      </c>
      <c r="B1" s="24"/>
      <c r="C1" s="24"/>
      <c r="D1" s="24"/>
      <c r="E1" s="37"/>
      <c r="F1" s="24"/>
      <c r="G1" s="23" t="s">
        <v>6</v>
      </c>
      <c r="H1" s="24"/>
      <c r="I1" s="37"/>
      <c r="J1" s="129" t="s">
        <v>7</v>
      </c>
      <c r="K1" s="60"/>
      <c r="L1" s="88"/>
      <c r="M1" s="71" t="s">
        <v>8</v>
      </c>
      <c r="N1" s="71"/>
    </row>
    <row r="2" ht="34.75" spans="1:19">
      <c r="A2" s="31" t="s">
        <v>9</v>
      </c>
      <c r="B2" s="31" t="s">
        <v>10</v>
      </c>
      <c r="C2" s="31" t="s">
        <v>11</v>
      </c>
      <c r="D2" s="29" t="s">
        <v>12</v>
      </c>
      <c r="E2" s="32" t="s">
        <v>13</v>
      </c>
      <c r="F2" s="107" t="s">
        <v>14</v>
      </c>
      <c r="G2" s="41" t="s">
        <v>15</v>
      </c>
      <c r="H2" s="41" t="s">
        <v>16</v>
      </c>
      <c r="I2" s="130" t="s">
        <v>17</v>
      </c>
      <c r="J2" s="41" t="s">
        <v>18</v>
      </c>
      <c r="K2" s="41" t="s">
        <v>19</v>
      </c>
      <c r="L2" s="131" t="s">
        <v>20</v>
      </c>
      <c r="M2" s="73" t="s">
        <v>21</v>
      </c>
      <c r="N2" s="144" t="s">
        <v>22</v>
      </c>
      <c r="P2" s="145"/>
      <c r="Q2" s="158" t="s">
        <v>11</v>
      </c>
      <c r="R2" s="159" t="s">
        <v>23</v>
      </c>
      <c r="S2" s="160" t="s">
        <v>24</v>
      </c>
    </row>
    <row r="3" ht="17.55" spans="1:19">
      <c r="A3" s="26">
        <v>1</v>
      </c>
      <c r="B3" s="27" t="s">
        <v>25</v>
      </c>
      <c r="C3" s="41" t="s">
        <v>26</v>
      </c>
      <c r="D3" s="27" t="s">
        <v>27</v>
      </c>
      <c r="E3" s="27" t="s">
        <v>28</v>
      </c>
      <c r="F3" s="108" t="s">
        <v>29</v>
      </c>
      <c r="G3" s="109">
        <v>2357</v>
      </c>
      <c r="H3" s="50">
        <v>1974</v>
      </c>
      <c r="I3" s="132">
        <f>1-(H3/G3)</f>
        <v>0.162494696648282</v>
      </c>
      <c r="J3" s="63">
        <v>1822</v>
      </c>
      <c r="K3" s="63">
        <v>1555</v>
      </c>
      <c r="L3" s="132">
        <f>1-(K3/J3)</f>
        <v>0.146542261251372</v>
      </c>
      <c r="M3" s="146">
        <v>0.123271481377084</v>
      </c>
      <c r="N3" s="147">
        <f>I3-L3</f>
        <v>0.0159524353969096</v>
      </c>
      <c r="P3" s="93" t="s">
        <v>30</v>
      </c>
      <c r="Q3" s="94" t="s">
        <v>26</v>
      </c>
      <c r="R3" s="161">
        <v>0.0373155915533699</v>
      </c>
      <c r="S3" s="162">
        <v>0.0419524001613554</v>
      </c>
    </row>
    <row r="4" ht="17.55" spans="1:19">
      <c r="A4" s="28"/>
      <c r="B4" s="29"/>
      <c r="C4" s="41" t="s">
        <v>31</v>
      </c>
      <c r="D4" s="29"/>
      <c r="E4" s="29"/>
      <c r="F4" s="110"/>
      <c r="G4" s="111">
        <v>2357</v>
      </c>
      <c r="H4" s="2">
        <v>1961</v>
      </c>
      <c r="I4" s="133">
        <f t="shared" ref="I4:I10" si="0">1-(H4/G4)</f>
        <v>0.168010182435299</v>
      </c>
      <c r="J4" s="54">
        <v>1822</v>
      </c>
      <c r="K4" s="7">
        <v>1536</v>
      </c>
      <c r="L4" s="133">
        <f t="shared" ref="L4:L34" si="1">1-(K4/J4)</f>
        <v>0.156970362239298</v>
      </c>
      <c r="M4" s="148">
        <v>0.137204982717622</v>
      </c>
      <c r="N4" s="149">
        <f t="shared" ref="N4:N34" si="2">I4-L4</f>
        <v>0.0110398201960011</v>
      </c>
      <c r="P4" s="93"/>
      <c r="Q4" s="94" t="s">
        <v>31</v>
      </c>
      <c r="R4" s="163">
        <v>0.0581428984668788</v>
      </c>
      <c r="S4" s="164">
        <v>0.081081081081081</v>
      </c>
    </row>
    <row r="5" spans="1:19">
      <c r="A5" s="28"/>
      <c r="B5" s="29"/>
      <c r="C5" s="28" t="s">
        <v>32</v>
      </c>
      <c r="D5" s="29"/>
      <c r="E5" s="29"/>
      <c r="F5" s="110"/>
      <c r="G5" s="111">
        <v>2357</v>
      </c>
      <c r="H5" s="2">
        <v>2241</v>
      </c>
      <c r="I5" s="133">
        <f t="shared" si="0"/>
        <v>0.0492151039456937</v>
      </c>
      <c r="J5" s="54">
        <v>1822</v>
      </c>
      <c r="K5" s="7">
        <v>1737</v>
      </c>
      <c r="L5" s="133">
        <f t="shared" si="1"/>
        <v>0.0466520307354555</v>
      </c>
      <c r="M5" s="148">
        <v>0.189277055768836</v>
      </c>
      <c r="N5" s="149">
        <f t="shared" si="2"/>
        <v>0.00256307321023823</v>
      </c>
      <c r="P5" s="93"/>
      <c r="Q5" s="94" t="s">
        <v>32</v>
      </c>
      <c r="R5" s="163">
        <v>0.0286375470060747</v>
      </c>
      <c r="S5" s="164">
        <v>0.0306575231948366</v>
      </c>
    </row>
    <row r="6" ht="17.55" spans="1:19">
      <c r="A6" s="28"/>
      <c r="B6" s="30"/>
      <c r="C6" s="44" t="s">
        <v>33</v>
      </c>
      <c r="D6" s="30"/>
      <c r="E6" s="29"/>
      <c r="F6" s="110"/>
      <c r="G6" s="111">
        <v>2357</v>
      </c>
      <c r="H6" s="2">
        <v>2232</v>
      </c>
      <c r="I6" s="133">
        <f t="shared" si="0"/>
        <v>0.0530335171828595</v>
      </c>
      <c r="J6" s="54">
        <v>1822</v>
      </c>
      <c r="K6" s="7">
        <v>1735</v>
      </c>
      <c r="L6" s="133">
        <f t="shared" si="1"/>
        <v>0.0477497255762898</v>
      </c>
      <c r="M6" s="148">
        <v>0.144913061904705</v>
      </c>
      <c r="N6" s="149">
        <f t="shared" si="2"/>
        <v>0.00528379160656973</v>
      </c>
      <c r="P6" s="93"/>
      <c r="Q6" s="94" t="s">
        <v>33</v>
      </c>
      <c r="R6" s="163">
        <v>0.0280590107029216</v>
      </c>
      <c r="S6" s="164">
        <v>0.0306575231948366</v>
      </c>
    </row>
    <row r="7" ht="18.3" spans="1:19">
      <c r="A7" s="28"/>
      <c r="B7" s="29" t="s">
        <v>34</v>
      </c>
      <c r="C7" s="45" t="s">
        <v>35</v>
      </c>
      <c r="D7" s="46" t="s">
        <v>36</v>
      </c>
      <c r="E7" s="29"/>
      <c r="F7" s="110"/>
      <c r="G7" s="111">
        <v>2357</v>
      </c>
      <c r="H7" s="2">
        <v>2057</v>
      </c>
      <c r="I7" s="133">
        <f t="shared" si="0"/>
        <v>0.127280441238863</v>
      </c>
      <c r="J7" s="54">
        <v>1822</v>
      </c>
      <c r="K7" s="7">
        <v>1605</v>
      </c>
      <c r="L7" s="133">
        <f t="shared" si="1"/>
        <v>0.119099890230516</v>
      </c>
      <c r="M7" s="148">
        <v>0.425760124463124</v>
      </c>
      <c r="N7" s="149">
        <f t="shared" si="2"/>
        <v>0.00818055100834696</v>
      </c>
      <c r="P7" s="93"/>
      <c r="Q7" s="94" t="s">
        <v>35</v>
      </c>
      <c r="R7" s="163">
        <v>0.392536881689326</v>
      </c>
      <c r="S7" s="164">
        <v>0.410246066962485</v>
      </c>
    </row>
    <row r="8" ht="17.55" spans="1:19">
      <c r="A8" s="28"/>
      <c r="B8" s="29"/>
      <c r="C8" s="47" t="s">
        <v>37</v>
      </c>
      <c r="D8" s="29"/>
      <c r="E8" s="29"/>
      <c r="F8" s="110"/>
      <c r="G8" s="111">
        <v>2357</v>
      </c>
      <c r="H8" s="2">
        <v>2122</v>
      </c>
      <c r="I8" s="133">
        <f t="shared" si="0"/>
        <v>0.099703012303776</v>
      </c>
      <c r="J8" s="54">
        <v>1822</v>
      </c>
      <c r="K8" s="7">
        <v>1672</v>
      </c>
      <c r="L8" s="133">
        <f t="shared" si="1"/>
        <v>0.0823271130625686</v>
      </c>
      <c r="M8" s="148">
        <v>0.0541031878002482</v>
      </c>
      <c r="N8" s="149">
        <f t="shared" si="2"/>
        <v>0.0173758992412074</v>
      </c>
      <c r="P8" s="93"/>
      <c r="Q8" s="94" t="s">
        <v>37</v>
      </c>
      <c r="R8" s="163">
        <v>0.495516343650564</v>
      </c>
      <c r="S8" s="164">
        <v>0.509479628882614</v>
      </c>
    </row>
    <row r="9" ht="17.55" spans="1:19">
      <c r="A9" s="28"/>
      <c r="B9" s="29"/>
      <c r="C9" s="47" t="s">
        <v>38</v>
      </c>
      <c r="D9" s="29"/>
      <c r="E9" s="29"/>
      <c r="F9" s="110"/>
      <c r="G9" s="111">
        <v>2357</v>
      </c>
      <c r="H9" s="2">
        <v>2179</v>
      </c>
      <c r="I9" s="133">
        <f t="shared" si="0"/>
        <v>0.0755197284683921</v>
      </c>
      <c r="J9" s="54">
        <v>1822</v>
      </c>
      <c r="K9" s="7">
        <v>1693</v>
      </c>
      <c r="L9" s="133">
        <f t="shared" si="1"/>
        <v>0.070801317233809</v>
      </c>
      <c r="M9" s="148">
        <v>0.562075717281729</v>
      </c>
      <c r="N9" s="149">
        <f t="shared" si="2"/>
        <v>0.00471841123458305</v>
      </c>
      <c r="P9" s="93"/>
      <c r="Q9" s="94" t="s">
        <v>38</v>
      </c>
      <c r="R9" s="163">
        <v>0.487416835406422</v>
      </c>
      <c r="S9" s="164">
        <v>0.521581282775313</v>
      </c>
    </row>
    <row r="10" ht="17.55" spans="1:19">
      <c r="A10" s="31"/>
      <c r="B10" s="32"/>
      <c r="C10" s="47" t="s">
        <v>39</v>
      </c>
      <c r="D10" s="32"/>
      <c r="E10" s="32"/>
      <c r="F10" s="112"/>
      <c r="G10" s="113">
        <v>2357</v>
      </c>
      <c r="H10" s="114">
        <v>2031</v>
      </c>
      <c r="I10" s="134">
        <f t="shared" ref="I10:I34" si="3">1-(H10/G10)</f>
        <v>0.138311412812898</v>
      </c>
      <c r="J10" s="66">
        <v>1822</v>
      </c>
      <c r="K10" s="66">
        <v>1592</v>
      </c>
      <c r="L10" s="134">
        <f t="shared" si="1"/>
        <v>0.126234906695939</v>
      </c>
      <c r="M10" s="150">
        <v>0.254335453807808</v>
      </c>
      <c r="N10" s="151">
        <f t="shared" si="2"/>
        <v>0.0120765061169587</v>
      </c>
      <c r="P10" s="93"/>
      <c r="Q10" s="94" t="s">
        <v>39</v>
      </c>
      <c r="R10" s="165">
        <v>0.593867515186578</v>
      </c>
      <c r="S10" s="166">
        <v>0.611940298507463</v>
      </c>
    </row>
    <row r="11" ht="17.55" spans="1:19">
      <c r="A11" s="26">
        <v>2</v>
      </c>
      <c r="B11" s="27" t="s">
        <v>25</v>
      </c>
      <c r="C11" s="41" t="s">
        <v>26</v>
      </c>
      <c r="D11" s="27" t="s">
        <v>27</v>
      </c>
      <c r="E11" s="27" t="s">
        <v>40</v>
      </c>
      <c r="F11" s="108" t="s">
        <v>29</v>
      </c>
      <c r="G11" s="109">
        <v>1726</v>
      </c>
      <c r="H11" s="50">
        <v>1535</v>
      </c>
      <c r="I11" s="132">
        <f t="shared" si="3"/>
        <v>0.110660486674392</v>
      </c>
      <c r="J11" s="63">
        <v>1646</v>
      </c>
      <c r="K11" s="63">
        <v>1470</v>
      </c>
      <c r="L11" s="132">
        <f t="shared" si="1"/>
        <v>0.106925880923451</v>
      </c>
      <c r="M11" s="146">
        <v>0.342801727229605</v>
      </c>
      <c r="N11" s="147">
        <f t="shared" si="2"/>
        <v>0.00373460575094066</v>
      </c>
      <c r="P11" s="89" t="s">
        <v>41</v>
      </c>
      <c r="Q11" s="90" t="s">
        <v>26</v>
      </c>
      <c r="R11" s="161">
        <v>0.124901185770751</v>
      </c>
      <c r="S11" s="162">
        <v>0.163884673748103</v>
      </c>
    </row>
    <row r="12" ht="17.55" spans="1:19">
      <c r="A12" s="28"/>
      <c r="B12" s="29"/>
      <c r="C12" s="41" t="s">
        <v>31</v>
      </c>
      <c r="D12" s="29"/>
      <c r="E12" s="29"/>
      <c r="F12" s="110"/>
      <c r="G12" s="111">
        <v>1726</v>
      </c>
      <c r="H12" s="2">
        <v>1544</v>
      </c>
      <c r="I12" s="133">
        <f t="shared" si="3"/>
        <v>0.105446118192352</v>
      </c>
      <c r="J12" s="54">
        <v>1646</v>
      </c>
      <c r="K12" s="7">
        <v>1427</v>
      </c>
      <c r="L12" s="133">
        <f t="shared" si="1"/>
        <v>0.133049817739976</v>
      </c>
      <c r="M12" s="148">
        <v>0.716832535245691</v>
      </c>
      <c r="N12" s="152">
        <f t="shared" si="2"/>
        <v>-0.0276036995476237</v>
      </c>
      <c r="P12" s="93"/>
      <c r="Q12" s="94" t="s">
        <v>31</v>
      </c>
      <c r="R12" s="163">
        <v>0.130434782608696</v>
      </c>
      <c r="S12" s="164">
        <v>0.158573596358118</v>
      </c>
    </row>
    <row r="13" spans="1:19">
      <c r="A13" s="28"/>
      <c r="B13" s="29"/>
      <c r="C13" s="28" t="s">
        <v>32</v>
      </c>
      <c r="D13" s="29"/>
      <c r="E13" s="29"/>
      <c r="F13" s="110"/>
      <c r="G13" s="111">
        <v>1726</v>
      </c>
      <c r="H13" s="2">
        <v>1665</v>
      </c>
      <c r="I13" s="133">
        <f t="shared" si="3"/>
        <v>0.0353418308227115</v>
      </c>
      <c r="J13" s="54">
        <v>1646</v>
      </c>
      <c r="K13" s="7">
        <v>1584</v>
      </c>
      <c r="L13" s="133">
        <f t="shared" si="1"/>
        <v>0.0376670716889429</v>
      </c>
      <c r="M13" s="148">
        <v>0.426841359324277</v>
      </c>
      <c r="N13" s="149">
        <f t="shared" si="2"/>
        <v>-0.00232524086623143</v>
      </c>
      <c r="P13" s="93"/>
      <c r="Q13" s="94" t="s">
        <v>32</v>
      </c>
      <c r="R13" s="163">
        <v>0.0466403162055335</v>
      </c>
      <c r="S13" s="164">
        <v>0.0584218512898331</v>
      </c>
    </row>
    <row r="14" ht="17.55" spans="1:19">
      <c r="A14" s="28"/>
      <c r="B14" s="30"/>
      <c r="C14" s="44" t="s">
        <v>33</v>
      </c>
      <c r="D14" s="30"/>
      <c r="E14" s="29"/>
      <c r="F14" s="110"/>
      <c r="G14" s="111">
        <v>1726</v>
      </c>
      <c r="H14" s="2">
        <v>1674</v>
      </c>
      <c r="I14" s="133">
        <f t="shared" si="3"/>
        <v>0.0301274623406721</v>
      </c>
      <c r="J14" s="54">
        <v>1646</v>
      </c>
      <c r="K14" s="7">
        <v>1585</v>
      </c>
      <c r="L14" s="133">
        <f t="shared" si="1"/>
        <v>0.0370595382746051</v>
      </c>
      <c r="M14" s="148">
        <v>0.62605468198332</v>
      </c>
      <c r="N14" s="149">
        <f t="shared" si="2"/>
        <v>-0.006932075933933</v>
      </c>
      <c r="P14" s="93"/>
      <c r="Q14" s="94" t="s">
        <v>33</v>
      </c>
      <c r="R14" s="163">
        <v>0.0529644268774704</v>
      </c>
      <c r="S14" s="164">
        <v>0.0591805766312595</v>
      </c>
    </row>
    <row r="15" ht="18.3" spans="1:19">
      <c r="A15" s="28"/>
      <c r="B15" s="29" t="s">
        <v>34</v>
      </c>
      <c r="C15" s="45" t="s">
        <v>35</v>
      </c>
      <c r="D15" s="46" t="s">
        <v>36</v>
      </c>
      <c r="E15" s="29"/>
      <c r="F15" s="110"/>
      <c r="G15" s="111">
        <v>1726</v>
      </c>
      <c r="H15" s="2">
        <v>1347</v>
      </c>
      <c r="I15" s="133">
        <f t="shared" si="3"/>
        <v>0.219582850521437</v>
      </c>
      <c r="J15" s="54">
        <v>1646</v>
      </c>
      <c r="K15" s="7">
        <v>1321</v>
      </c>
      <c r="L15" s="133">
        <f t="shared" si="1"/>
        <v>0.197448359659781</v>
      </c>
      <c r="M15" s="148">
        <v>0.113930050673559</v>
      </c>
      <c r="N15" s="149">
        <f t="shared" si="2"/>
        <v>0.0221344908616559</v>
      </c>
      <c r="P15" s="93"/>
      <c r="Q15" s="94" t="s">
        <v>35</v>
      </c>
      <c r="R15" s="163">
        <v>0.538339920948617</v>
      </c>
      <c r="S15" s="164">
        <v>0.630500758725342</v>
      </c>
    </row>
    <row r="16" ht="17.55" spans="1:19">
      <c r="A16" s="28"/>
      <c r="B16" s="29"/>
      <c r="C16" s="47" t="s">
        <v>37</v>
      </c>
      <c r="D16" s="29"/>
      <c r="E16" s="29"/>
      <c r="F16" s="110"/>
      <c r="G16" s="111">
        <v>1726</v>
      </c>
      <c r="H16" s="2">
        <v>1405</v>
      </c>
      <c r="I16" s="133">
        <f t="shared" si="3"/>
        <v>0.185979142526072</v>
      </c>
      <c r="J16" s="54">
        <v>1646</v>
      </c>
      <c r="K16" s="7">
        <v>1325</v>
      </c>
      <c r="L16" s="133">
        <f t="shared" si="1"/>
        <v>0.19501822600243</v>
      </c>
      <c r="M16" s="148">
        <v>0.503958619296507</v>
      </c>
      <c r="N16" s="149">
        <f t="shared" si="2"/>
        <v>-0.00903908347635815</v>
      </c>
      <c r="P16" s="93"/>
      <c r="Q16" s="94" t="s">
        <v>37</v>
      </c>
      <c r="R16" s="163">
        <v>0.537549407114625</v>
      </c>
      <c r="S16" s="164">
        <v>0.627465857359636</v>
      </c>
    </row>
    <row r="17" ht="17.55" spans="1:19">
      <c r="A17" s="28"/>
      <c r="B17" s="29"/>
      <c r="C17" s="47" t="s">
        <v>38</v>
      </c>
      <c r="D17" s="29"/>
      <c r="E17" s="29"/>
      <c r="F17" s="110"/>
      <c r="G17" s="111">
        <v>1726</v>
      </c>
      <c r="H17" s="2">
        <v>1426</v>
      </c>
      <c r="I17" s="133">
        <f t="shared" si="3"/>
        <v>0.173812282734647</v>
      </c>
      <c r="J17" s="54">
        <v>1646</v>
      </c>
      <c r="K17" s="7">
        <v>1364</v>
      </c>
      <c r="L17" s="133">
        <f t="shared" si="1"/>
        <v>0.171324422843256</v>
      </c>
      <c r="M17" s="148">
        <v>0.848453889979969</v>
      </c>
      <c r="N17" s="149">
        <f t="shared" si="2"/>
        <v>0.00248785989139055</v>
      </c>
      <c r="P17" s="93"/>
      <c r="Q17" s="94" t="s">
        <v>38</v>
      </c>
      <c r="R17" s="163">
        <v>0.361264822134387</v>
      </c>
      <c r="S17" s="164">
        <v>0.414264036418816</v>
      </c>
    </row>
    <row r="18" ht="17.55" spans="1:19">
      <c r="A18" s="31"/>
      <c r="B18" s="32"/>
      <c r="C18" s="47" t="s">
        <v>39</v>
      </c>
      <c r="D18" s="32"/>
      <c r="E18" s="32"/>
      <c r="F18" s="112"/>
      <c r="G18" s="113">
        <v>1726</v>
      </c>
      <c r="H18" s="114">
        <v>1339</v>
      </c>
      <c r="I18" s="134">
        <f t="shared" si="3"/>
        <v>0.224217844727694</v>
      </c>
      <c r="J18" s="66">
        <v>1646</v>
      </c>
      <c r="K18" s="66">
        <v>1288</v>
      </c>
      <c r="L18" s="134">
        <f t="shared" si="1"/>
        <v>0.217496962332928</v>
      </c>
      <c r="M18" s="150">
        <v>0.638200847483877</v>
      </c>
      <c r="N18" s="151">
        <f t="shared" si="2"/>
        <v>0.00672088239476612</v>
      </c>
      <c r="P18" s="97"/>
      <c r="Q18" s="98" t="s">
        <v>39</v>
      </c>
      <c r="R18" s="165">
        <v>0.617391304347826</v>
      </c>
      <c r="S18" s="166">
        <v>0.697268588770865</v>
      </c>
    </row>
    <row r="19" ht="17.55" spans="1:19">
      <c r="A19" s="26">
        <v>3</v>
      </c>
      <c r="B19" s="27" t="s">
        <v>25</v>
      </c>
      <c r="C19" s="41" t="s">
        <v>26</v>
      </c>
      <c r="D19" s="27" t="s">
        <v>27</v>
      </c>
      <c r="E19" s="27" t="s">
        <v>42</v>
      </c>
      <c r="F19" s="108" t="s">
        <v>43</v>
      </c>
      <c r="G19" s="109">
        <v>3457</v>
      </c>
      <c r="H19" s="50">
        <v>3328</v>
      </c>
      <c r="I19" s="132">
        <f t="shared" si="3"/>
        <v>0.0373155915533699</v>
      </c>
      <c r="J19" s="63">
        <v>2479</v>
      </c>
      <c r="K19" s="63">
        <v>2375</v>
      </c>
      <c r="L19" s="132">
        <f t="shared" si="1"/>
        <v>0.0419524001613554</v>
      </c>
      <c r="M19" s="153">
        <v>0.704680563887798</v>
      </c>
      <c r="N19" s="147">
        <f t="shared" si="2"/>
        <v>-0.00463680860798546</v>
      </c>
      <c r="P19" s="89" t="s">
        <v>44</v>
      </c>
      <c r="Q19" s="90" t="s">
        <v>26</v>
      </c>
      <c r="R19" s="161">
        <v>0.110660486674392</v>
      </c>
      <c r="S19" s="162">
        <v>0.106925880923451</v>
      </c>
    </row>
    <row r="20" ht="17.55" spans="1:19">
      <c r="A20" s="28"/>
      <c r="B20" s="29"/>
      <c r="C20" s="41" t="s">
        <v>31</v>
      </c>
      <c r="D20" s="29"/>
      <c r="E20" s="29"/>
      <c r="F20" s="110"/>
      <c r="G20" s="111">
        <v>3457</v>
      </c>
      <c r="H20" s="2">
        <v>3256</v>
      </c>
      <c r="I20" s="133">
        <f t="shared" si="3"/>
        <v>0.0581428984668788</v>
      </c>
      <c r="J20" s="7">
        <v>2479</v>
      </c>
      <c r="K20" s="7">
        <v>2278</v>
      </c>
      <c r="L20" s="133">
        <f t="shared" si="1"/>
        <v>0.081081081081081</v>
      </c>
      <c r="M20" s="154">
        <v>0.327742808008024</v>
      </c>
      <c r="N20" s="149">
        <f t="shared" si="2"/>
        <v>-0.0229381826142022</v>
      </c>
      <c r="P20" s="93"/>
      <c r="Q20" s="94" t="s">
        <v>31</v>
      </c>
      <c r="R20" s="163">
        <v>0.105446118192352</v>
      </c>
      <c r="S20" s="164">
        <v>0.133049817739976</v>
      </c>
    </row>
    <row r="21" spans="1:19">
      <c r="A21" s="28"/>
      <c r="B21" s="29"/>
      <c r="C21" s="28" t="s">
        <v>32</v>
      </c>
      <c r="D21" s="29"/>
      <c r="E21" s="29"/>
      <c r="F21" s="110"/>
      <c r="G21" s="111">
        <v>3457</v>
      </c>
      <c r="H21" s="2">
        <v>3358</v>
      </c>
      <c r="I21" s="133">
        <f t="shared" si="3"/>
        <v>0.0286375470060747</v>
      </c>
      <c r="J21" s="7">
        <v>2479</v>
      </c>
      <c r="K21" s="7">
        <v>2403</v>
      </c>
      <c r="L21" s="133">
        <f t="shared" si="1"/>
        <v>0.0306575231948366</v>
      </c>
      <c r="M21" s="154">
        <v>0.332459998100282</v>
      </c>
      <c r="N21" s="149">
        <f t="shared" si="2"/>
        <v>-0.00201997618876192</v>
      </c>
      <c r="P21" s="93"/>
      <c r="Q21" s="94" t="s">
        <v>32</v>
      </c>
      <c r="R21" s="163">
        <v>0.0353418308227115</v>
      </c>
      <c r="S21" s="164">
        <v>0.0376670716889429</v>
      </c>
    </row>
    <row r="22" ht="17.55" spans="1:19">
      <c r="A22" s="28"/>
      <c r="B22" s="30"/>
      <c r="C22" s="44" t="s">
        <v>33</v>
      </c>
      <c r="D22" s="30"/>
      <c r="E22" s="29"/>
      <c r="F22" s="110"/>
      <c r="G22" s="111">
        <v>3457</v>
      </c>
      <c r="H22" s="2">
        <v>3360</v>
      </c>
      <c r="I22" s="133">
        <f t="shared" si="3"/>
        <v>0.0280590107029216</v>
      </c>
      <c r="J22" s="7">
        <v>2479</v>
      </c>
      <c r="K22" s="7">
        <v>2403</v>
      </c>
      <c r="L22" s="133">
        <f t="shared" si="1"/>
        <v>0.0306575231948366</v>
      </c>
      <c r="M22" s="154">
        <v>0.014335097597701</v>
      </c>
      <c r="N22" s="152">
        <f t="shared" si="2"/>
        <v>-0.002598512491915</v>
      </c>
      <c r="P22" s="93"/>
      <c r="Q22" s="94" t="s">
        <v>33</v>
      </c>
      <c r="R22" s="163">
        <v>0.0301274623406721</v>
      </c>
      <c r="S22" s="164">
        <v>0.0370595382746051</v>
      </c>
    </row>
    <row r="23" ht="18.3" spans="1:19">
      <c r="A23" s="28"/>
      <c r="B23" s="29" t="s">
        <v>34</v>
      </c>
      <c r="C23" s="45" t="s">
        <v>35</v>
      </c>
      <c r="D23" s="46" t="s">
        <v>36</v>
      </c>
      <c r="E23" s="29"/>
      <c r="F23" s="110"/>
      <c r="G23" s="111">
        <v>3457</v>
      </c>
      <c r="H23" s="2">
        <v>2100</v>
      </c>
      <c r="I23" s="133">
        <f t="shared" si="3"/>
        <v>0.392536881689326</v>
      </c>
      <c r="J23" s="7">
        <v>2479</v>
      </c>
      <c r="K23" s="7">
        <v>1462</v>
      </c>
      <c r="L23" s="133">
        <f t="shared" si="1"/>
        <v>0.410246066962485</v>
      </c>
      <c r="M23" s="154">
        <v>0.169579765490321</v>
      </c>
      <c r="N23" s="149">
        <f t="shared" si="2"/>
        <v>-0.017709185273159</v>
      </c>
      <c r="P23" s="93"/>
      <c r="Q23" s="94" t="s">
        <v>35</v>
      </c>
      <c r="R23" s="163">
        <v>0.219582850521437</v>
      </c>
      <c r="S23" s="164">
        <v>0.197448359659781</v>
      </c>
    </row>
    <row r="24" ht="17.55" spans="1:19">
      <c r="A24" s="28"/>
      <c r="B24" s="29"/>
      <c r="C24" s="47" t="s">
        <v>37</v>
      </c>
      <c r="D24" s="29"/>
      <c r="E24" s="29"/>
      <c r="F24" s="110"/>
      <c r="G24" s="111">
        <v>3457</v>
      </c>
      <c r="H24" s="2">
        <v>1744</v>
      </c>
      <c r="I24" s="133">
        <f t="shared" si="3"/>
        <v>0.495516343650564</v>
      </c>
      <c r="J24" s="7">
        <v>2479</v>
      </c>
      <c r="K24" s="7">
        <v>1216</v>
      </c>
      <c r="L24" s="133">
        <f t="shared" si="1"/>
        <v>0.509479628882614</v>
      </c>
      <c r="M24" s="154">
        <v>0.288640155281488</v>
      </c>
      <c r="N24" s="149">
        <f t="shared" si="2"/>
        <v>-0.0139632852320499</v>
      </c>
      <c r="P24" s="93"/>
      <c r="Q24" s="94" t="s">
        <v>37</v>
      </c>
      <c r="R24" s="163">
        <v>0.185979142526072</v>
      </c>
      <c r="S24" s="164">
        <v>0.19501822600243</v>
      </c>
    </row>
    <row r="25" ht="17.55" spans="1:19">
      <c r="A25" s="28"/>
      <c r="B25" s="29"/>
      <c r="C25" s="47" t="s">
        <v>38</v>
      </c>
      <c r="D25" s="29"/>
      <c r="E25" s="29"/>
      <c r="F25" s="110"/>
      <c r="G25" s="111">
        <v>3457</v>
      </c>
      <c r="H25" s="2">
        <v>1772</v>
      </c>
      <c r="I25" s="133">
        <f t="shared" si="3"/>
        <v>0.487416835406422</v>
      </c>
      <c r="J25" s="7">
        <v>2479</v>
      </c>
      <c r="K25" s="7">
        <v>1186</v>
      </c>
      <c r="L25" s="133">
        <f t="shared" si="1"/>
        <v>0.521581282775313</v>
      </c>
      <c r="M25" s="154">
        <v>0.00942452356851129</v>
      </c>
      <c r="N25" s="152">
        <f t="shared" si="2"/>
        <v>-0.0341644473688912</v>
      </c>
      <c r="P25" s="93"/>
      <c r="Q25" s="94" t="s">
        <v>38</v>
      </c>
      <c r="R25" s="163">
        <v>0.173812282734647</v>
      </c>
      <c r="S25" s="164">
        <v>0.171324422843256</v>
      </c>
    </row>
    <row r="26" ht="17.55" spans="1:19">
      <c r="A26" s="31"/>
      <c r="B26" s="32"/>
      <c r="C26" s="47" t="s">
        <v>39</v>
      </c>
      <c r="D26" s="32"/>
      <c r="E26" s="32"/>
      <c r="F26" s="112"/>
      <c r="G26" s="113">
        <v>3457</v>
      </c>
      <c r="H26" s="114">
        <v>1404</v>
      </c>
      <c r="I26" s="134">
        <f t="shared" si="3"/>
        <v>0.593867515186578</v>
      </c>
      <c r="J26" s="66">
        <v>2479</v>
      </c>
      <c r="K26" s="66">
        <v>962</v>
      </c>
      <c r="L26" s="134">
        <f t="shared" si="1"/>
        <v>0.611940298507463</v>
      </c>
      <c r="M26" s="155">
        <v>0.160750964326791</v>
      </c>
      <c r="N26" s="151">
        <f t="shared" si="2"/>
        <v>-0.0180727833208847</v>
      </c>
      <c r="P26" s="97"/>
      <c r="Q26" s="98" t="s">
        <v>39</v>
      </c>
      <c r="R26" s="165">
        <v>0.224217844727694</v>
      </c>
      <c r="S26" s="166">
        <v>0.217496962332928</v>
      </c>
    </row>
    <row r="27" ht="17.55" spans="1:19">
      <c r="A27" s="26">
        <v>4</v>
      </c>
      <c r="B27" s="27" t="s">
        <v>25</v>
      </c>
      <c r="C27" s="41" t="s">
        <v>26</v>
      </c>
      <c r="D27" s="27" t="s">
        <v>27</v>
      </c>
      <c r="E27" s="27" t="s">
        <v>45</v>
      </c>
      <c r="F27" s="108" t="s">
        <v>46</v>
      </c>
      <c r="G27" s="109">
        <v>1265</v>
      </c>
      <c r="H27" s="50">
        <v>1107</v>
      </c>
      <c r="I27" s="132">
        <f t="shared" si="3"/>
        <v>0.124901185770751</v>
      </c>
      <c r="J27" s="63">
        <v>1318</v>
      </c>
      <c r="K27" s="63">
        <v>1102</v>
      </c>
      <c r="L27" s="132">
        <f t="shared" si="1"/>
        <v>0.163884673748103</v>
      </c>
      <c r="M27" s="146">
        <v>0.00042010878032005</v>
      </c>
      <c r="N27" s="156">
        <f t="shared" si="2"/>
        <v>-0.0389834879773521</v>
      </c>
      <c r="P27" s="89" t="s">
        <v>36</v>
      </c>
      <c r="Q27" s="90" t="s">
        <v>26</v>
      </c>
      <c r="R27" s="161">
        <v>0.162494696648282</v>
      </c>
      <c r="S27" s="162">
        <v>0.146542261251372</v>
      </c>
    </row>
    <row r="28" ht="17.55" spans="1:19">
      <c r="A28" s="28"/>
      <c r="B28" s="29"/>
      <c r="C28" s="41" t="s">
        <v>31</v>
      </c>
      <c r="D28" s="29"/>
      <c r="E28" s="29"/>
      <c r="F28" s="110"/>
      <c r="G28" s="111">
        <v>1265</v>
      </c>
      <c r="H28" s="2">
        <v>1100</v>
      </c>
      <c r="I28" s="133">
        <f t="shared" si="3"/>
        <v>0.130434782608696</v>
      </c>
      <c r="J28" s="7">
        <v>1318</v>
      </c>
      <c r="K28" s="7">
        <v>1109</v>
      </c>
      <c r="L28" s="133">
        <f t="shared" si="1"/>
        <v>0.158573596358118</v>
      </c>
      <c r="M28" s="148">
        <v>0.00259498443723386</v>
      </c>
      <c r="N28" s="152">
        <f t="shared" si="2"/>
        <v>-0.0281388137494223</v>
      </c>
      <c r="P28" s="93"/>
      <c r="Q28" s="94" t="s">
        <v>31</v>
      </c>
      <c r="R28" s="163">
        <v>0.168010182435299</v>
      </c>
      <c r="S28" s="164">
        <v>0.156970362239298</v>
      </c>
    </row>
    <row r="29" spans="1:19">
      <c r="A29" s="28"/>
      <c r="B29" s="29"/>
      <c r="C29" s="28" t="s">
        <v>32</v>
      </c>
      <c r="D29" s="29"/>
      <c r="E29" s="29"/>
      <c r="F29" s="110"/>
      <c r="G29" s="111">
        <v>1265</v>
      </c>
      <c r="H29" s="2">
        <v>1206</v>
      </c>
      <c r="I29" s="133">
        <f t="shared" si="3"/>
        <v>0.0466403162055335</v>
      </c>
      <c r="J29" s="7">
        <v>1318</v>
      </c>
      <c r="K29" s="7">
        <v>1241</v>
      </c>
      <c r="L29" s="133">
        <f t="shared" si="1"/>
        <v>0.0584218512898331</v>
      </c>
      <c r="M29" s="148">
        <v>0.0241133304365803</v>
      </c>
      <c r="N29" s="152">
        <f t="shared" si="2"/>
        <v>-0.0117815350842995</v>
      </c>
      <c r="P29" s="93"/>
      <c r="Q29" s="94" t="s">
        <v>32</v>
      </c>
      <c r="R29" s="163">
        <v>0.0492151039456937</v>
      </c>
      <c r="S29" s="164">
        <v>0.0466520307354555</v>
      </c>
    </row>
    <row r="30" ht="17.55" spans="1:19">
      <c r="A30" s="28"/>
      <c r="B30" s="30"/>
      <c r="C30" s="44" t="s">
        <v>33</v>
      </c>
      <c r="D30" s="30"/>
      <c r="E30" s="29"/>
      <c r="F30" s="110"/>
      <c r="G30" s="111">
        <v>1265</v>
      </c>
      <c r="H30" s="2">
        <v>1198</v>
      </c>
      <c r="I30" s="133">
        <f t="shared" si="3"/>
        <v>0.0529644268774704</v>
      </c>
      <c r="J30" s="7">
        <v>1318</v>
      </c>
      <c r="K30" s="7">
        <v>1240</v>
      </c>
      <c r="L30" s="133">
        <f t="shared" si="1"/>
        <v>0.0591805766312595</v>
      </c>
      <c r="M30" s="148">
        <v>0.166839585249005</v>
      </c>
      <c r="N30" s="149">
        <f t="shared" si="2"/>
        <v>-0.00621614975378912</v>
      </c>
      <c r="P30" s="93"/>
      <c r="Q30" s="94" t="s">
        <v>33</v>
      </c>
      <c r="R30" s="163">
        <v>0.0530335171828595</v>
      </c>
      <c r="S30" s="164">
        <v>0.0477497255762898</v>
      </c>
    </row>
    <row r="31" ht="18.3" spans="1:19">
      <c r="A31" s="28"/>
      <c r="B31" s="29" t="s">
        <v>34</v>
      </c>
      <c r="C31" s="45" t="s">
        <v>35</v>
      </c>
      <c r="D31" s="46" t="s">
        <v>36</v>
      </c>
      <c r="E31" s="29"/>
      <c r="F31" s="110"/>
      <c r="G31" s="111">
        <v>1265</v>
      </c>
      <c r="H31" s="2">
        <v>584</v>
      </c>
      <c r="I31" s="133">
        <f t="shared" si="3"/>
        <v>0.538339920948617</v>
      </c>
      <c r="J31" s="7">
        <v>1318</v>
      </c>
      <c r="K31" s="7">
        <v>487</v>
      </c>
      <c r="L31" s="133">
        <f t="shared" si="1"/>
        <v>0.630500758725342</v>
      </c>
      <c r="M31" s="148">
        <v>2.00712056795208e-6</v>
      </c>
      <c r="N31" s="152">
        <f t="shared" si="2"/>
        <v>-0.0921608377767253</v>
      </c>
      <c r="P31" s="93"/>
      <c r="Q31" s="94" t="s">
        <v>35</v>
      </c>
      <c r="R31" s="163">
        <v>0.127280441238863</v>
      </c>
      <c r="S31" s="164">
        <v>0.119099890230516</v>
      </c>
    </row>
    <row r="32" ht="17.55" spans="1:19">
      <c r="A32" s="28"/>
      <c r="B32" s="29"/>
      <c r="C32" s="47" t="s">
        <v>37</v>
      </c>
      <c r="D32" s="29"/>
      <c r="E32" s="29"/>
      <c r="F32" s="110"/>
      <c r="G32" s="111">
        <v>1265</v>
      </c>
      <c r="H32" s="2">
        <v>585</v>
      </c>
      <c r="I32" s="133">
        <f t="shared" si="3"/>
        <v>0.537549407114625</v>
      </c>
      <c r="J32" s="7">
        <v>1318</v>
      </c>
      <c r="K32" s="7">
        <v>491</v>
      </c>
      <c r="L32" s="133">
        <f t="shared" si="1"/>
        <v>0.627465857359636</v>
      </c>
      <c r="M32" s="148">
        <v>3.58934679980222e-6</v>
      </c>
      <c r="N32" s="152">
        <f t="shared" si="2"/>
        <v>-0.0899164502450115</v>
      </c>
      <c r="P32" s="93"/>
      <c r="Q32" s="94" t="s">
        <v>37</v>
      </c>
      <c r="R32" s="163">
        <v>0.099703012303776</v>
      </c>
      <c r="S32" s="164">
        <v>0.0823271130625686</v>
      </c>
    </row>
    <row r="33" ht="17.55" spans="1:19">
      <c r="A33" s="28"/>
      <c r="B33" s="29"/>
      <c r="C33" s="47" t="s">
        <v>38</v>
      </c>
      <c r="D33" s="29"/>
      <c r="E33" s="29"/>
      <c r="F33" s="110"/>
      <c r="G33" s="111">
        <v>1265</v>
      </c>
      <c r="H33" s="2">
        <v>808</v>
      </c>
      <c r="I33" s="133">
        <f t="shared" si="3"/>
        <v>0.361264822134387</v>
      </c>
      <c r="J33" s="7">
        <v>1318</v>
      </c>
      <c r="K33" s="7">
        <v>772</v>
      </c>
      <c r="L33" s="133">
        <f t="shared" si="1"/>
        <v>0.414264036418816</v>
      </c>
      <c r="M33" s="148">
        <v>0.00573010072781319</v>
      </c>
      <c r="N33" s="152">
        <f t="shared" si="2"/>
        <v>-0.0529992142844286</v>
      </c>
      <c r="P33" s="93"/>
      <c r="Q33" s="94" t="s">
        <v>38</v>
      </c>
      <c r="R33" s="163">
        <v>0.0755197284683921</v>
      </c>
      <c r="S33" s="164">
        <v>0.070801317233809</v>
      </c>
    </row>
    <row r="34" ht="17.55" spans="1:19">
      <c r="A34" s="31"/>
      <c r="B34" s="32"/>
      <c r="C34" s="47" t="s">
        <v>39</v>
      </c>
      <c r="D34" s="32"/>
      <c r="E34" s="32"/>
      <c r="F34" s="112"/>
      <c r="G34" s="113">
        <v>1265</v>
      </c>
      <c r="H34" s="114">
        <v>484</v>
      </c>
      <c r="I34" s="134">
        <f t="shared" si="3"/>
        <v>0.617391304347826</v>
      </c>
      <c r="J34" s="66">
        <v>1318</v>
      </c>
      <c r="K34" s="66">
        <v>399</v>
      </c>
      <c r="L34" s="134">
        <f t="shared" si="1"/>
        <v>0.697268588770865</v>
      </c>
      <c r="M34" s="150">
        <v>1.88222660786245e-5</v>
      </c>
      <c r="N34" s="157">
        <f t="shared" si="2"/>
        <v>-0.0798772844230389</v>
      </c>
      <c r="P34" s="97"/>
      <c r="Q34" s="98" t="s">
        <v>39</v>
      </c>
      <c r="R34" s="165">
        <v>0.138311412812898</v>
      </c>
      <c r="S34" s="166">
        <v>0.126234906695939</v>
      </c>
    </row>
    <row r="43" ht="17.55"/>
    <row r="44" ht="17.55" spans="3:10">
      <c r="C44" s="103" t="s">
        <v>47</v>
      </c>
      <c r="D44" s="104"/>
      <c r="E44" s="104"/>
      <c r="F44" s="104"/>
      <c r="G44" s="104"/>
      <c r="H44" s="115"/>
      <c r="I44" s="104"/>
      <c r="J44" s="135"/>
    </row>
    <row r="45" ht="17.55" spans="3:10">
      <c r="C45" s="103" t="s">
        <v>11</v>
      </c>
      <c r="D45" s="103" t="s">
        <v>48</v>
      </c>
      <c r="E45" s="116" t="s">
        <v>49</v>
      </c>
      <c r="F45" s="117" t="s">
        <v>50</v>
      </c>
      <c r="G45" s="118" t="s">
        <v>51</v>
      </c>
      <c r="H45" s="117" t="s">
        <v>17</v>
      </c>
      <c r="I45" s="136" t="s">
        <v>20</v>
      </c>
      <c r="J45" s="137" t="s">
        <v>22</v>
      </c>
    </row>
    <row r="46" spans="3:10">
      <c r="C46" s="105" t="s">
        <v>26</v>
      </c>
      <c r="D46" s="105">
        <f>G3+G11+G19+G27</f>
        <v>8805</v>
      </c>
      <c r="E46" s="119">
        <f>H3+H11+H19+H27</f>
        <v>7944</v>
      </c>
      <c r="F46" s="120">
        <f>J3+J11+J19+J27</f>
        <v>7265</v>
      </c>
      <c r="G46" s="121">
        <f>K3+K11+K19+K27</f>
        <v>6502</v>
      </c>
      <c r="H46" s="122">
        <f>1-(E46/D46)</f>
        <v>0.0977853492333901</v>
      </c>
      <c r="I46" s="138">
        <f>1-(G46/F46)</f>
        <v>0.105024088093599</v>
      </c>
      <c r="J46" s="139">
        <f t="shared" ref="J46:J54" si="4">H46-I46</f>
        <v>-0.00723873886020932</v>
      </c>
    </row>
    <row r="47" spans="3:10">
      <c r="C47" s="105" t="s">
        <v>31</v>
      </c>
      <c r="D47" s="105">
        <f t="shared" ref="D47:D53" si="5">G4+G12+G20+G28</f>
        <v>8805</v>
      </c>
      <c r="E47" s="119">
        <f t="shared" ref="E47:E54" si="6">H4+H12+H20+H28</f>
        <v>7861</v>
      </c>
      <c r="F47" s="120">
        <f t="shared" ref="F47:F54" si="7">J4+J12+J20+J28</f>
        <v>7265</v>
      </c>
      <c r="G47" s="121">
        <f t="shared" ref="G47:G54" si="8">K4+K12+K20+K28</f>
        <v>6350</v>
      </c>
      <c r="H47" s="123">
        <f>1-(E47/D47)</f>
        <v>0.107211811470755</v>
      </c>
      <c r="I47" s="123">
        <f t="shared" ref="I46:I53" si="9">1-(G47/F47)</f>
        <v>0.125946317962836</v>
      </c>
      <c r="J47" s="140">
        <f t="shared" si="4"/>
        <v>-0.0187345064920808</v>
      </c>
    </row>
    <row r="48" spans="3:10">
      <c r="C48" s="105" t="s">
        <v>32</v>
      </c>
      <c r="D48" s="105">
        <f t="shared" si="5"/>
        <v>8805</v>
      </c>
      <c r="E48" s="119">
        <f t="shared" si="6"/>
        <v>8470</v>
      </c>
      <c r="F48" s="120">
        <f t="shared" si="7"/>
        <v>7265</v>
      </c>
      <c r="G48" s="121">
        <f t="shared" si="8"/>
        <v>6965</v>
      </c>
      <c r="H48" s="122">
        <f t="shared" ref="H46:H53" si="10">1-(E48/D48)</f>
        <v>0.0380465644520159</v>
      </c>
      <c r="I48" s="122">
        <f t="shared" si="9"/>
        <v>0.0412938747419133</v>
      </c>
      <c r="J48" s="141">
        <f t="shared" si="4"/>
        <v>-0.00324731028989737</v>
      </c>
    </row>
    <row r="49" spans="3:10">
      <c r="C49" s="105" t="s">
        <v>33</v>
      </c>
      <c r="D49" s="105">
        <f t="shared" si="5"/>
        <v>8805</v>
      </c>
      <c r="E49" s="119">
        <f t="shared" si="6"/>
        <v>8464</v>
      </c>
      <c r="F49" s="120">
        <f t="shared" si="7"/>
        <v>7265</v>
      </c>
      <c r="G49" s="121">
        <f t="shared" si="8"/>
        <v>6963</v>
      </c>
      <c r="H49" s="122">
        <f t="shared" si="10"/>
        <v>0.0387279954571267</v>
      </c>
      <c r="I49" s="122">
        <f t="shared" si="9"/>
        <v>0.0415691672401927</v>
      </c>
      <c r="J49" s="141">
        <f t="shared" si="4"/>
        <v>-0.00284117178306602</v>
      </c>
    </row>
    <row r="50" spans="3:10">
      <c r="C50" s="105" t="s">
        <v>35</v>
      </c>
      <c r="D50" s="105">
        <f t="shared" si="5"/>
        <v>8805</v>
      </c>
      <c r="E50" s="119">
        <f t="shared" si="6"/>
        <v>6088</v>
      </c>
      <c r="F50" s="120">
        <f t="shared" si="7"/>
        <v>7265</v>
      </c>
      <c r="G50" s="121">
        <f t="shared" si="8"/>
        <v>4875</v>
      </c>
      <c r="H50" s="123">
        <f t="shared" si="10"/>
        <v>0.308574673480977</v>
      </c>
      <c r="I50" s="123">
        <f t="shared" si="9"/>
        <v>0.328974535443909</v>
      </c>
      <c r="J50" s="140">
        <f t="shared" si="4"/>
        <v>-0.0203998619629323</v>
      </c>
    </row>
    <row r="51" spans="3:10">
      <c r="C51" s="105" t="s">
        <v>37</v>
      </c>
      <c r="D51" s="105">
        <f t="shared" si="5"/>
        <v>8805</v>
      </c>
      <c r="E51" s="119">
        <f t="shared" si="6"/>
        <v>5856</v>
      </c>
      <c r="F51" s="120">
        <f t="shared" si="7"/>
        <v>7265</v>
      </c>
      <c r="G51" s="121">
        <f t="shared" si="8"/>
        <v>4704</v>
      </c>
      <c r="H51" s="123">
        <f t="shared" si="10"/>
        <v>0.334923339011925</v>
      </c>
      <c r="I51" s="123">
        <f t="shared" si="9"/>
        <v>0.3525120440468</v>
      </c>
      <c r="J51" s="140">
        <f t="shared" si="4"/>
        <v>-0.0175887050348749</v>
      </c>
    </row>
    <row r="52" spans="3:10">
      <c r="C52" s="105" t="s">
        <v>38</v>
      </c>
      <c r="D52" s="105">
        <f t="shared" si="5"/>
        <v>8805</v>
      </c>
      <c r="E52" s="119">
        <f t="shared" si="6"/>
        <v>6185</v>
      </c>
      <c r="F52" s="120">
        <f t="shared" si="7"/>
        <v>7265</v>
      </c>
      <c r="G52" s="121">
        <f t="shared" si="8"/>
        <v>5015</v>
      </c>
      <c r="H52" s="122">
        <f t="shared" si="10"/>
        <v>0.29755820556502</v>
      </c>
      <c r="I52" s="122">
        <f t="shared" si="9"/>
        <v>0.30970406056435</v>
      </c>
      <c r="J52" s="141">
        <f t="shared" si="4"/>
        <v>-0.0121458549993301</v>
      </c>
    </row>
    <row r="53" ht="17.55" spans="3:10">
      <c r="C53" s="105" t="s">
        <v>39</v>
      </c>
      <c r="D53" s="105">
        <f t="shared" si="5"/>
        <v>8805</v>
      </c>
      <c r="E53" s="119">
        <f t="shared" si="6"/>
        <v>5258</v>
      </c>
      <c r="F53" s="120">
        <f t="shared" si="7"/>
        <v>7265</v>
      </c>
      <c r="G53" s="121">
        <f t="shared" si="8"/>
        <v>4241</v>
      </c>
      <c r="H53" s="124">
        <f t="shared" si="10"/>
        <v>0.402839295854628</v>
      </c>
      <c r="I53" s="124">
        <f t="shared" si="9"/>
        <v>0.416242257398486</v>
      </c>
      <c r="J53" s="141">
        <f t="shared" si="4"/>
        <v>-0.0134029615438579</v>
      </c>
    </row>
    <row r="54" ht="17.55" spans="3:10">
      <c r="C54" s="106" t="s">
        <v>52</v>
      </c>
      <c r="D54" s="106">
        <v>8805</v>
      </c>
      <c r="E54" s="125">
        <f>AVERAGE(E46:E53)</f>
        <v>7015.75</v>
      </c>
      <c r="F54" s="126">
        <v>7265</v>
      </c>
      <c r="G54" s="125">
        <f>AVERAGE(G46:G53)</f>
        <v>5701.875</v>
      </c>
      <c r="H54" s="127">
        <f t="shared" ref="E54:I54" si="11">AVERAGE(H46:H53)</f>
        <v>0.20320840431573</v>
      </c>
      <c r="I54" s="142">
        <f t="shared" si="11"/>
        <v>0.215158293186511</v>
      </c>
      <c r="J54" s="143">
        <f t="shared" si="4"/>
        <v>-0.0119498888707813</v>
      </c>
    </row>
    <row r="60" spans="3:10">
      <c r="C60" s="36"/>
      <c r="D60" s="36"/>
      <c r="E60" s="36"/>
      <c r="F60" s="36"/>
      <c r="G60" s="128"/>
      <c r="H60" s="36"/>
      <c r="I60" s="36"/>
      <c r="J60" s="36"/>
    </row>
    <row r="70" spans="5:7">
      <c r="E70" s="167"/>
      <c r="G70" s="167"/>
    </row>
    <row r="85" spans="16:16">
      <c r="P85"/>
    </row>
    <row r="86" spans="16:16">
      <c r="P86"/>
    </row>
    <row r="87" spans="16:16">
      <c r="P87"/>
    </row>
    <row r="88" spans="16:16">
      <c r="P88"/>
    </row>
    <row r="89" spans="16:16">
      <c r="P89"/>
    </row>
    <row r="90" spans="16:16">
      <c r="P90"/>
    </row>
    <row r="91" spans="16:16">
      <c r="P91"/>
    </row>
    <row r="92" spans="16:16">
      <c r="P92"/>
    </row>
    <row r="93" spans="16:16">
      <c r="P93"/>
    </row>
    <row r="94" spans="16:16">
      <c r="P94"/>
    </row>
    <row r="95" spans="16:16">
      <c r="P95"/>
    </row>
    <row r="96" spans="16:16">
      <c r="P96"/>
    </row>
    <row r="97" spans="16:16">
      <c r="P97"/>
    </row>
    <row r="98" spans="16:16">
      <c r="P98"/>
    </row>
    <row r="99" spans="16:16">
      <c r="P99"/>
    </row>
    <row r="100" spans="16:16">
      <c r="P100"/>
    </row>
    <row r="101" spans="16:16">
      <c r="P101"/>
    </row>
    <row r="102" spans="16:16">
      <c r="P102"/>
    </row>
    <row r="103" spans="16:16">
      <c r="P103"/>
    </row>
    <row r="104" spans="16:16">
      <c r="P104"/>
    </row>
    <row r="105" spans="16:16">
      <c r="P105"/>
    </row>
    <row r="106" spans="16:16">
      <c r="P106"/>
    </row>
    <row r="107" spans="16:16">
      <c r="P107"/>
    </row>
    <row r="108" spans="16:16">
      <c r="P108"/>
    </row>
    <row r="109" spans="16:16">
      <c r="P109"/>
    </row>
    <row r="110" spans="16:16">
      <c r="P110"/>
    </row>
    <row r="111" spans="16:16">
      <c r="P111"/>
    </row>
    <row r="112" spans="16:16">
      <c r="P112"/>
    </row>
    <row r="113" spans="16:16">
      <c r="P113"/>
    </row>
    <row r="114" spans="16:16">
      <c r="P114"/>
    </row>
    <row r="115" spans="16:16">
      <c r="P115"/>
    </row>
    <row r="116" spans="16:16">
      <c r="P116"/>
    </row>
    <row r="117" spans="16:16">
      <c r="P117"/>
    </row>
    <row r="118" spans="16:16">
      <c r="P118"/>
    </row>
    <row r="119" spans="16:16">
      <c r="P119"/>
    </row>
    <row r="120" spans="16:16">
      <c r="P120"/>
    </row>
    <row r="121" spans="16:16">
      <c r="P121"/>
    </row>
  </sheetData>
  <mergeCells count="37">
    <mergeCell ref="A1:E1"/>
    <mergeCell ref="G1:I1"/>
    <mergeCell ref="J1:L1"/>
    <mergeCell ref="M1:N1"/>
    <mergeCell ref="C44:J44"/>
    <mergeCell ref="A3:A10"/>
    <mergeCell ref="A11:A18"/>
    <mergeCell ref="A19:A26"/>
    <mergeCell ref="A27:A34"/>
    <mergeCell ref="B3:B6"/>
    <mergeCell ref="B7:B10"/>
    <mergeCell ref="B11:B14"/>
    <mergeCell ref="B15:B18"/>
    <mergeCell ref="B19:B22"/>
    <mergeCell ref="B23:B26"/>
    <mergeCell ref="B27:B30"/>
    <mergeCell ref="B31:B34"/>
    <mergeCell ref="D3:D6"/>
    <mergeCell ref="D7:D10"/>
    <mergeCell ref="D11:D14"/>
    <mergeCell ref="D15:D18"/>
    <mergeCell ref="D19:D22"/>
    <mergeCell ref="D23:D26"/>
    <mergeCell ref="D27:D30"/>
    <mergeCell ref="D31:D34"/>
    <mergeCell ref="E3:E10"/>
    <mergeCell ref="E11:E18"/>
    <mergeCell ref="E19:E26"/>
    <mergeCell ref="E27:E34"/>
    <mergeCell ref="F3:F10"/>
    <mergeCell ref="F11:F18"/>
    <mergeCell ref="F19:F26"/>
    <mergeCell ref="F27:F34"/>
    <mergeCell ref="P3:P10"/>
    <mergeCell ref="P11:P18"/>
    <mergeCell ref="P19:P26"/>
    <mergeCell ref="P27:P34"/>
  </mergeCells>
  <conditionalFormatting sqref="C7:C10">
    <cfRule type="duplicateValues" dxfId="0" priority="4"/>
  </conditionalFormatting>
  <conditionalFormatting sqref="C15:C18">
    <cfRule type="duplicateValues" dxfId="0" priority="3"/>
  </conditionalFormatting>
  <conditionalFormatting sqref="C23:C26">
    <cfRule type="duplicateValues" dxfId="0" priority="1"/>
  </conditionalFormatting>
  <conditionalFormatting sqref="C31:C34">
    <cfRule type="duplicateValues" dxfId="0" priority="2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52"/>
  <sheetViews>
    <sheetView zoomScale="61" zoomScaleNormal="61" topLeftCell="K1" workbookViewId="0">
      <selection activeCell="H51" sqref="H51"/>
    </sheetView>
  </sheetViews>
  <sheetFormatPr defaultColWidth="8.83035714285714" defaultRowHeight="16.8"/>
  <cols>
    <col min="2" max="2" width="13" customWidth="1"/>
    <col min="3" max="4" width="13.3303571428571" customWidth="1"/>
    <col min="5" max="5" width="16.6607142857143" customWidth="1"/>
    <col min="6" max="6" width="16.3392857142857" customWidth="1"/>
    <col min="7" max="7" width="18.7857142857143" customWidth="1"/>
    <col min="8" max="8" width="17.2589285714286" customWidth="1"/>
    <col min="9" max="9" width="16.6607142857143" customWidth="1"/>
    <col min="10" max="10" width="18.5357142857143" customWidth="1"/>
    <col min="11" max="11" width="16.2678571428571" customWidth="1"/>
    <col min="12" max="12" width="16.6607142857143" customWidth="1"/>
    <col min="13" max="13" width="12.0982142857143" customWidth="1"/>
    <col min="14" max="14" width="28.0535714285714" customWidth="1"/>
    <col min="16" max="16" width="11.3303571428571" customWidth="1"/>
    <col min="17" max="17" width="16.0982142857143" customWidth="1"/>
    <col min="18" max="18" width="15.6607142857143" customWidth="1"/>
    <col min="19" max="20" width="10" customWidth="1"/>
    <col min="21" max="21" width="16.8303571428571" customWidth="1"/>
  </cols>
  <sheetData>
    <row r="1" ht="17.55" spans="3:15">
      <c r="C1" s="23" t="s">
        <v>5</v>
      </c>
      <c r="D1" s="24"/>
      <c r="E1" s="24"/>
      <c r="F1" s="24"/>
      <c r="G1" s="37"/>
      <c r="H1" s="23" t="s">
        <v>53</v>
      </c>
      <c r="I1" s="24"/>
      <c r="J1" s="24"/>
      <c r="K1" s="60" t="s">
        <v>54</v>
      </c>
      <c r="L1" s="60"/>
      <c r="M1" s="60"/>
      <c r="N1" s="71" t="s">
        <v>8</v>
      </c>
      <c r="O1" s="71"/>
    </row>
    <row r="2" ht="34.75" spans="3:15">
      <c r="C2" s="25" t="s">
        <v>9</v>
      </c>
      <c r="D2" s="25" t="s">
        <v>10</v>
      </c>
      <c r="E2" s="25" t="s">
        <v>11</v>
      </c>
      <c r="F2" s="38" t="s">
        <v>12</v>
      </c>
      <c r="G2" s="39" t="s">
        <v>13</v>
      </c>
      <c r="H2" s="40" t="s">
        <v>55</v>
      </c>
      <c r="I2" s="40" t="s">
        <v>56</v>
      </c>
      <c r="J2" s="61" t="s">
        <v>57</v>
      </c>
      <c r="K2" s="62" t="s">
        <v>58</v>
      </c>
      <c r="L2" s="40" t="s">
        <v>59</v>
      </c>
      <c r="M2" s="72" t="s">
        <v>60</v>
      </c>
      <c r="N2" s="73" t="s">
        <v>21</v>
      </c>
      <c r="O2" s="61" t="s">
        <v>22</v>
      </c>
    </row>
    <row r="3" ht="14.5" customHeight="1" spans="3:15">
      <c r="C3" s="26">
        <v>1</v>
      </c>
      <c r="D3" s="27" t="s">
        <v>25</v>
      </c>
      <c r="E3" s="41" t="s">
        <v>26</v>
      </c>
      <c r="F3" s="27" t="s">
        <v>27</v>
      </c>
      <c r="G3" s="27" t="s">
        <v>28</v>
      </c>
      <c r="H3" s="42">
        <v>4568</v>
      </c>
      <c r="I3" s="63">
        <v>3814</v>
      </c>
      <c r="J3" s="64">
        <f>1-(I3/H3)</f>
        <v>0.165061295971979</v>
      </c>
      <c r="K3" s="63">
        <v>233</v>
      </c>
      <c r="L3" s="63">
        <v>119</v>
      </c>
      <c r="M3" s="74">
        <f>1-(L3/K3)</f>
        <v>0.489270386266094</v>
      </c>
      <c r="N3" s="75">
        <v>3.92936353242605e-17</v>
      </c>
      <c r="O3" s="76">
        <f>J3-M3</f>
        <v>-0.324209090294115</v>
      </c>
    </row>
    <row r="4" ht="17.55" spans="3:15">
      <c r="C4" s="28"/>
      <c r="D4" s="29"/>
      <c r="E4" s="41" t="s">
        <v>31</v>
      </c>
      <c r="F4" s="29"/>
      <c r="G4" s="29"/>
      <c r="H4" s="43">
        <v>4568</v>
      </c>
      <c r="I4" s="7">
        <v>3769</v>
      </c>
      <c r="J4" s="65">
        <f t="shared" ref="J4:J34" si="0">1-(I4/H4)</f>
        <v>0.174912434325744</v>
      </c>
      <c r="K4" s="7">
        <v>233</v>
      </c>
      <c r="L4" s="7">
        <v>124</v>
      </c>
      <c r="M4" s="77">
        <f t="shared" ref="M4:M34" si="1">1-(L4/K4)</f>
        <v>0.467811158798283</v>
      </c>
      <c r="N4" s="78">
        <v>1.95499585182992e-31</v>
      </c>
      <c r="O4" s="79">
        <f t="shared" ref="O4:O11" si="2">J4-M4</f>
        <v>-0.292898724472539</v>
      </c>
    </row>
    <row r="5" ht="17.55" spans="3:20">
      <c r="C5" s="28"/>
      <c r="D5" s="29"/>
      <c r="E5" s="28" t="s">
        <v>32</v>
      </c>
      <c r="F5" s="29"/>
      <c r="G5" s="29"/>
      <c r="H5" s="43">
        <v>4568</v>
      </c>
      <c r="I5" s="7">
        <v>4320</v>
      </c>
      <c r="J5" s="65">
        <f t="shared" si="0"/>
        <v>0.0542907180385289</v>
      </c>
      <c r="K5" s="7">
        <v>233</v>
      </c>
      <c r="L5" s="7">
        <v>170</v>
      </c>
      <c r="M5" s="77">
        <f t="shared" si="1"/>
        <v>0.270386266094421</v>
      </c>
      <c r="N5" s="78">
        <v>1.44653651331326e-33</v>
      </c>
      <c r="O5" s="79">
        <f t="shared" si="2"/>
        <v>-0.216095548055892</v>
      </c>
      <c r="Q5" s="86"/>
      <c r="R5" s="87" t="s">
        <v>11</v>
      </c>
      <c r="S5" s="60" t="s">
        <v>61</v>
      </c>
      <c r="T5" s="88" t="s">
        <v>62</v>
      </c>
    </row>
    <row r="6" ht="17.55" spans="3:20">
      <c r="C6" s="28"/>
      <c r="D6" s="30"/>
      <c r="E6" s="44" t="s">
        <v>33</v>
      </c>
      <c r="F6" s="30"/>
      <c r="G6" s="29"/>
      <c r="H6" s="43">
        <v>4568</v>
      </c>
      <c r="I6" s="7">
        <v>4294</v>
      </c>
      <c r="J6" s="65">
        <f t="shared" si="0"/>
        <v>0.0599824868651488</v>
      </c>
      <c r="K6" s="7">
        <v>233</v>
      </c>
      <c r="L6" s="7">
        <v>166</v>
      </c>
      <c r="M6" s="77">
        <f t="shared" si="1"/>
        <v>0.28755364806867</v>
      </c>
      <c r="N6" s="78">
        <v>2.45503900566158e-35</v>
      </c>
      <c r="O6" s="79">
        <f t="shared" si="2"/>
        <v>-0.227571161203521</v>
      </c>
      <c r="Q6" s="89" t="s">
        <v>30</v>
      </c>
      <c r="R6" s="90" t="s">
        <v>26</v>
      </c>
      <c r="S6" s="91">
        <v>0.0519624980136659</v>
      </c>
      <c r="T6" s="92">
        <v>0.236842105263158</v>
      </c>
    </row>
    <row r="7" ht="18.3" spans="3:20">
      <c r="C7" s="28"/>
      <c r="D7" s="29" t="s">
        <v>34</v>
      </c>
      <c r="E7" s="45" t="s">
        <v>35</v>
      </c>
      <c r="F7" s="46" t="s">
        <v>36</v>
      </c>
      <c r="G7" s="29"/>
      <c r="H7" s="43">
        <v>4568</v>
      </c>
      <c r="I7" s="7">
        <v>3939</v>
      </c>
      <c r="J7" s="65">
        <f t="shared" si="0"/>
        <v>0.137697022767075</v>
      </c>
      <c r="K7" s="7">
        <v>233</v>
      </c>
      <c r="L7" s="7">
        <v>136</v>
      </c>
      <c r="M7" s="77">
        <f t="shared" si="1"/>
        <v>0.416309012875536</v>
      </c>
      <c r="N7" s="78">
        <v>5.25995427646087e-31</v>
      </c>
      <c r="O7" s="79">
        <f t="shared" si="2"/>
        <v>-0.278611990108461</v>
      </c>
      <c r="Q7" s="93"/>
      <c r="R7" s="94" t="s">
        <v>31</v>
      </c>
      <c r="S7" s="95">
        <v>0.0951851263308437</v>
      </c>
      <c r="T7" s="96">
        <v>0.284210526315789</v>
      </c>
    </row>
    <row r="8" ht="17.55" spans="3:20">
      <c r="C8" s="28"/>
      <c r="D8" s="29"/>
      <c r="E8" s="47" t="s">
        <v>37</v>
      </c>
      <c r="F8" s="29"/>
      <c r="G8" s="29"/>
      <c r="H8" s="43">
        <v>4568</v>
      </c>
      <c r="I8" s="7">
        <v>4086</v>
      </c>
      <c r="J8" s="65">
        <f t="shared" si="0"/>
        <v>0.105516637478109</v>
      </c>
      <c r="K8" s="7">
        <v>233</v>
      </c>
      <c r="L8" s="7">
        <v>149</v>
      </c>
      <c r="M8" s="77">
        <f t="shared" si="1"/>
        <v>0.360515021459227</v>
      </c>
      <c r="N8" s="78">
        <v>5.33946925121781e-32</v>
      </c>
      <c r="O8" s="79">
        <f t="shared" si="2"/>
        <v>-0.254998383981119</v>
      </c>
      <c r="Q8" s="93"/>
      <c r="R8" s="94" t="s">
        <v>32</v>
      </c>
      <c r="S8" s="95">
        <v>0.0467185761957731</v>
      </c>
      <c r="T8" s="96">
        <v>0.157894736842105</v>
      </c>
    </row>
    <row r="9" ht="17.55" spans="3:20">
      <c r="C9" s="28"/>
      <c r="D9" s="29"/>
      <c r="E9" s="47" t="s">
        <v>38</v>
      </c>
      <c r="F9" s="29"/>
      <c r="G9" s="29"/>
      <c r="H9" s="43">
        <v>4568</v>
      </c>
      <c r="I9" s="7">
        <v>4156</v>
      </c>
      <c r="J9" s="65">
        <f t="shared" si="0"/>
        <v>0.0901926444833625</v>
      </c>
      <c r="K9" s="7">
        <v>233</v>
      </c>
      <c r="L9" s="7">
        <v>160</v>
      </c>
      <c r="M9" s="77">
        <f t="shared" si="1"/>
        <v>0.313304721030043</v>
      </c>
      <c r="N9" s="78">
        <v>2.94481181092143e-28</v>
      </c>
      <c r="O9" s="79">
        <f t="shared" si="2"/>
        <v>-0.22311207654668</v>
      </c>
      <c r="Q9" s="93"/>
      <c r="R9" s="94" t="s">
        <v>33</v>
      </c>
      <c r="S9" s="95">
        <v>0.0425870014301605</v>
      </c>
      <c r="T9" s="96">
        <v>0.152631578947368</v>
      </c>
    </row>
    <row r="10" ht="17.55" spans="3:20">
      <c r="C10" s="31"/>
      <c r="D10" s="32"/>
      <c r="E10" s="47" t="s">
        <v>39</v>
      </c>
      <c r="F10" s="32"/>
      <c r="G10" s="32"/>
      <c r="H10" s="48">
        <v>4568</v>
      </c>
      <c r="I10" s="66">
        <v>3873</v>
      </c>
      <c r="J10" s="67">
        <f t="shared" si="0"/>
        <v>0.152145359019264</v>
      </c>
      <c r="K10" s="66">
        <v>233</v>
      </c>
      <c r="L10" s="66">
        <v>136</v>
      </c>
      <c r="M10" s="80">
        <f t="shared" si="1"/>
        <v>0.416309012875536</v>
      </c>
      <c r="N10" s="81">
        <v>3.06381356810659e-26</v>
      </c>
      <c r="O10" s="82">
        <f t="shared" si="2"/>
        <v>-0.264163653856272</v>
      </c>
      <c r="Q10" s="93"/>
      <c r="R10" s="94" t="s">
        <v>35</v>
      </c>
      <c r="S10" s="95">
        <v>0.436675671380899</v>
      </c>
      <c r="T10" s="96">
        <v>0.547368421052632</v>
      </c>
    </row>
    <row r="11" ht="14.5" customHeight="1" spans="3:21">
      <c r="C11" s="26">
        <v>2</v>
      </c>
      <c r="D11" s="27" t="s">
        <v>25</v>
      </c>
      <c r="E11" s="41" t="s">
        <v>26</v>
      </c>
      <c r="F11" s="27" t="s">
        <v>27</v>
      </c>
      <c r="G11" s="27" t="s">
        <v>40</v>
      </c>
      <c r="H11" s="43">
        <v>4498</v>
      </c>
      <c r="I11" s="54">
        <v>3962</v>
      </c>
      <c r="J11" s="65">
        <f t="shared" si="0"/>
        <v>0.119164072921298</v>
      </c>
      <c r="K11" s="54">
        <v>100</v>
      </c>
      <c r="L11" s="54">
        <v>45</v>
      </c>
      <c r="M11" s="77">
        <f t="shared" si="1"/>
        <v>0.55</v>
      </c>
      <c r="N11" s="75">
        <v>6.56430070557497e-20</v>
      </c>
      <c r="O11" s="79">
        <f t="shared" si="2"/>
        <v>-0.430835927078702</v>
      </c>
      <c r="Q11" s="93"/>
      <c r="R11" s="94" t="s">
        <v>37</v>
      </c>
      <c r="S11" s="95">
        <v>0.556173526140156</v>
      </c>
      <c r="T11" s="96">
        <v>0.568421052631579</v>
      </c>
      <c r="U11" s="101"/>
    </row>
    <row r="12" ht="17.55" spans="3:20">
      <c r="C12" s="28"/>
      <c r="D12" s="29"/>
      <c r="E12" s="41" t="s">
        <v>31</v>
      </c>
      <c r="F12" s="29"/>
      <c r="G12" s="29"/>
      <c r="H12" s="43">
        <v>4498</v>
      </c>
      <c r="I12" s="7">
        <v>3911</v>
      </c>
      <c r="J12" s="65">
        <f t="shared" si="0"/>
        <v>0.130502445531347</v>
      </c>
      <c r="K12" s="7">
        <v>100</v>
      </c>
      <c r="L12" s="7">
        <v>43</v>
      </c>
      <c r="M12" s="77">
        <f t="shared" si="1"/>
        <v>0.57</v>
      </c>
      <c r="N12" s="78">
        <v>2.89270574372125e-25</v>
      </c>
      <c r="O12" s="79">
        <f t="shared" ref="O11:O34" si="3">J12-M12</f>
        <v>-0.439497554468653</v>
      </c>
      <c r="Q12" s="93"/>
      <c r="R12" s="94" t="s">
        <v>38</v>
      </c>
      <c r="S12" s="95">
        <v>0.542825361512792</v>
      </c>
      <c r="T12" s="96">
        <v>0.557894736842105</v>
      </c>
    </row>
    <row r="13" ht="17.55" spans="3:20">
      <c r="C13" s="28"/>
      <c r="D13" s="29"/>
      <c r="E13" s="28" t="s">
        <v>32</v>
      </c>
      <c r="F13" s="29"/>
      <c r="G13" s="29"/>
      <c r="H13" s="43">
        <v>4498</v>
      </c>
      <c r="I13" s="7">
        <v>4308</v>
      </c>
      <c r="J13" s="65">
        <f t="shared" si="0"/>
        <v>0.0422409959982214</v>
      </c>
      <c r="K13" s="7">
        <v>100</v>
      </c>
      <c r="L13" s="7">
        <v>61</v>
      </c>
      <c r="M13" s="77">
        <f t="shared" si="1"/>
        <v>0.39</v>
      </c>
      <c r="N13" s="78">
        <v>1.41908867638469e-34</v>
      </c>
      <c r="O13" s="79">
        <f t="shared" si="3"/>
        <v>-0.347759004001779</v>
      </c>
      <c r="Q13" s="97"/>
      <c r="R13" s="98" t="s">
        <v>39</v>
      </c>
      <c r="S13" s="99">
        <v>0.636103607182584</v>
      </c>
      <c r="T13" s="100">
        <v>0.726315789473684</v>
      </c>
    </row>
    <row r="14" ht="17.55" spans="3:20">
      <c r="C14" s="28"/>
      <c r="D14" s="30"/>
      <c r="E14" s="44" t="s">
        <v>33</v>
      </c>
      <c r="F14" s="30"/>
      <c r="G14" s="29"/>
      <c r="H14" s="43">
        <v>4498</v>
      </c>
      <c r="I14" s="7">
        <v>4314</v>
      </c>
      <c r="J14" s="65">
        <f t="shared" si="0"/>
        <v>0.0409070698088039</v>
      </c>
      <c r="K14" s="7">
        <v>100</v>
      </c>
      <c r="L14" s="7">
        <v>61</v>
      </c>
      <c r="M14" s="77">
        <f t="shared" si="1"/>
        <v>0.39</v>
      </c>
      <c r="N14" s="78">
        <v>1.45546945634465e-35</v>
      </c>
      <c r="O14" s="79">
        <f t="shared" si="3"/>
        <v>-0.349092930191196</v>
      </c>
      <c r="Q14" s="93" t="s">
        <v>41</v>
      </c>
      <c r="R14" s="94" t="s">
        <v>26</v>
      </c>
      <c r="S14" s="91">
        <v>0.204081632653061</v>
      </c>
      <c r="T14" s="92">
        <v>0.544117647058824</v>
      </c>
    </row>
    <row r="15" ht="18.3" spans="3:20">
      <c r="C15" s="28"/>
      <c r="D15" s="29" t="s">
        <v>34</v>
      </c>
      <c r="E15" s="45" t="s">
        <v>35</v>
      </c>
      <c r="F15" s="46" t="s">
        <v>36</v>
      </c>
      <c r="G15" s="29"/>
      <c r="H15" s="43">
        <v>4498</v>
      </c>
      <c r="I15" s="7">
        <v>3384</v>
      </c>
      <c r="J15" s="65">
        <f t="shared" si="0"/>
        <v>0.247665629168519</v>
      </c>
      <c r="K15" s="7">
        <v>100</v>
      </c>
      <c r="L15" s="7">
        <v>42</v>
      </c>
      <c r="M15" s="77">
        <f t="shared" si="1"/>
        <v>0.58</v>
      </c>
      <c r="N15" s="78">
        <v>4.61251036536156e-14</v>
      </c>
      <c r="O15" s="79">
        <f t="shared" si="3"/>
        <v>-0.332334370831481</v>
      </c>
      <c r="Q15" s="93"/>
      <c r="R15" s="94" t="s">
        <v>31</v>
      </c>
      <c r="S15" s="95">
        <v>0.196638655462185</v>
      </c>
      <c r="T15" s="96">
        <v>0.617647058823529</v>
      </c>
    </row>
    <row r="16" ht="17.55" spans="3:20">
      <c r="C16" s="28"/>
      <c r="D16" s="29"/>
      <c r="E16" s="47" t="s">
        <v>37</v>
      </c>
      <c r="F16" s="29"/>
      <c r="G16" s="29"/>
      <c r="H16" s="43">
        <v>4498</v>
      </c>
      <c r="I16" s="7">
        <v>3525</v>
      </c>
      <c r="J16" s="65">
        <f t="shared" si="0"/>
        <v>0.216318363717208</v>
      </c>
      <c r="K16" s="7">
        <v>100</v>
      </c>
      <c r="L16" s="7">
        <v>46</v>
      </c>
      <c r="M16" s="77">
        <f t="shared" si="1"/>
        <v>0.54</v>
      </c>
      <c r="N16" s="78">
        <v>1.51141700170161e-14</v>
      </c>
      <c r="O16" s="79">
        <f t="shared" si="3"/>
        <v>-0.323681636282792</v>
      </c>
      <c r="Q16" s="93"/>
      <c r="R16" s="94" t="s">
        <v>32</v>
      </c>
      <c r="S16" s="95">
        <v>0.0698679471788716</v>
      </c>
      <c r="T16" s="96">
        <v>0.323529411764706</v>
      </c>
    </row>
    <row r="17" ht="17.55" spans="3:21">
      <c r="C17" s="28"/>
      <c r="D17" s="29"/>
      <c r="E17" s="47" t="s">
        <v>38</v>
      </c>
      <c r="F17" s="29"/>
      <c r="G17" s="29"/>
      <c r="H17" s="43">
        <v>4498</v>
      </c>
      <c r="I17" s="7">
        <v>3522</v>
      </c>
      <c r="J17" s="65">
        <f t="shared" si="0"/>
        <v>0.216985326811916</v>
      </c>
      <c r="K17" s="7">
        <v>100</v>
      </c>
      <c r="L17" s="7">
        <v>50</v>
      </c>
      <c r="M17" s="77">
        <f t="shared" si="1"/>
        <v>0.5</v>
      </c>
      <c r="N17" s="78">
        <v>1.77819284392479e-11</v>
      </c>
      <c r="O17" s="79">
        <f t="shared" si="3"/>
        <v>-0.283014673188084</v>
      </c>
      <c r="Q17" s="93"/>
      <c r="R17" s="94" t="s">
        <v>33</v>
      </c>
      <c r="S17" s="95">
        <v>0.0657863145258103</v>
      </c>
      <c r="T17" s="96">
        <v>0.323529411764706</v>
      </c>
      <c r="U17" s="101"/>
    </row>
    <row r="18" ht="17.55" spans="3:20">
      <c r="C18" s="31"/>
      <c r="D18" s="32"/>
      <c r="E18" s="47" t="s">
        <v>39</v>
      </c>
      <c r="F18" s="32"/>
      <c r="G18" s="32"/>
      <c r="H18" s="48">
        <v>4498</v>
      </c>
      <c r="I18" s="66">
        <v>3351</v>
      </c>
      <c r="J18" s="67">
        <f t="shared" si="0"/>
        <v>0.255002223210316</v>
      </c>
      <c r="K18" s="66">
        <v>100</v>
      </c>
      <c r="L18" s="66">
        <v>36</v>
      </c>
      <c r="M18" s="80">
        <f t="shared" si="1"/>
        <v>0.64</v>
      </c>
      <c r="N18" s="81">
        <v>5.37325280838248e-18</v>
      </c>
      <c r="O18" s="82">
        <f t="shared" si="3"/>
        <v>-0.384997776789684</v>
      </c>
      <c r="Q18" s="93"/>
      <c r="R18" s="94" t="s">
        <v>35</v>
      </c>
      <c r="S18" s="95">
        <v>0.638175270108043</v>
      </c>
      <c r="T18" s="96">
        <v>0.838235294117647</v>
      </c>
    </row>
    <row r="19" ht="17.55" spans="3:20">
      <c r="C19" s="26">
        <v>3</v>
      </c>
      <c r="D19" s="27" t="s">
        <v>25</v>
      </c>
      <c r="E19" s="41" t="s">
        <v>26</v>
      </c>
      <c r="F19" s="27" t="s">
        <v>27</v>
      </c>
      <c r="G19" s="27" t="s">
        <v>42</v>
      </c>
      <c r="H19" s="42">
        <v>6293</v>
      </c>
      <c r="I19" s="63">
        <v>5966</v>
      </c>
      <c r="J19" s="64">
        <f t="shared" si="0"/>
        <v>0.0519624980136659</v>
      </c>
      <c r="K19" s="63">
        <v>190</v>
      </c>
      <c r="L19" s="63">
        <v>145</v>
      </c>
      <c r="M19" s="74">
        <f t="shared" si="1"/>
        <v>0.236842105263158</v>
      </c>
      <c r="N19" s="75">
        <v>3.55968534264914e-6</v>
      </c>
      <c r="O19" s="76">
        <f t="shared" si="3"/>
        <v>-0.184879607249492</v>
      </c>
      <c r="Q19" s="93"/>
      <c r="R19" s="94" t="s">
        <v>37</v>
      </c>
      <c r="S19" s="95">
        <v>0.579591836734694</v>
      </c>
      <c r="T19" s="96">
        <v>0.764705882352941</v>
      </c>
    </row>
    <row r="20" ht="17.55" spans="3:20">
      <c r="C20" s="28"/>
      <c r="D20" s="29"/>
      <c r="E20" s="41" t="s">
        <v>31</v>
      </c>
      <c r="F20" s="29"/>
      <c r="G20" s="29"/>
      <c r="H20" s="43">
        <v>6293</v>
      </c>
      <c r="I20" s="7">
        <v>5694</v>
      </c>
      <c r="J20" s="65">
        <f t="shared" si="0"/>
        <v>0.0951851263308437</v>
      </c>
      <c r="K20" s="7">
        <v>190</v>
      </c>
      <c r="L20" s="7">
        <v>136</v>
      </c>
      <c r="M20" s="77">
        <f t="shared" si="1"/>
        <v>0.284210526315789</v>
      </c>
      <c r="N20" s="78">
        <v>6.85730724541511e-5</v>
      </c>
      <c r="O20" s="79">
        <f t="shared" si="3"/>
        <v>-0.189025399984946</v>
      </c>
      <c r="Q20" s="93"/>
      <c r="R20" s="94" t="s">
        <v>38</v>
      </c>
      <c r="S20" s="95">
        <v>0.420888355342137</v>
      </c>
      <c r="T20" s="96">
        <v>0.676470588235294</v>
      </c>
    </row>
    <row r="21" ht="17.55" spans="3:20">
      <c r="C21" s="28"/>
      <c r="D21" s="29"/>
      <c r="E21" s="28" t="s">
        <v>32</v>
      </c>
      <c r="F21" s="29"/>
      <c r="G21" s="29"/>
      <c r="H21" s="43">
        <v>6293</v>
      </c>
      <c r="I21" s="7">
        <v>5999</v>
      </c>
      <c r="J21" s="65">
        <f t="shared" si="0"/>
        <v>0.0467185761957731</v>
      </c>
      <c r="K21" s="7">
        <v>190</v>
      </c>
      <c r="L21" s="7">
        <v>160</v>
      </c>
      <c r="M21" s="77">
        <f t="shared" si="1"/>
        <v>0.157894736842105</v>
      </c>
      <c r="N21" s="78">
        <v>3.59478800260932e-12</v>
      </c>
      <c r="O21" s="79">
        <f t="shared" si="3"/>
        <v>-0.111176160646332</v>
      </c>
      <c r="Q21" s="97"/>
      <c r="R21" s="98" t="s">
        <v>39</v>
      </c>
      <c r="S21" s="99">
        <v>0.691476590636255</v>
      </c>
      <c r="T21" s="100">
        <v>0.926470588235294</v>
      </c>
    </row>
    <row r="22" ht="17.55" spans="3:20">
      <c r="C22" s="28"/>
      <c r="D22" s="30"/>
      <c r="E22" s="44" t="s">
        <v>33</v>
      </c>
      <c r="F22" s="30"/>
      <c r="G22" s="29"/>
      <c r="H22" s="43">
        <v>6293</v>
      </c>
      <c r="I22" s="7">
        <v>6025</v>
      </c>
      <c r="J22" s="65">
        <f t="shared" si="0"/>
        <v>0.0425870014301605</v>
      </c>
      <c r="K22" s="7">
        <v>190</v>
      </c>
      <c r="L22" s="7">
        <v>161</v>
      </c>
      <c r="M22" s="77">
        <f t="shared" si="1"/>
        <v>0.152631578947368</v>
      </c>
      <c r="N22" s="78">
        <v>1.6201664958707e-13</v>
      </c>
      <c r="O22" s="79">
        <f t="shared" si="3"/>
        <v>-0.110044577517208</v>
      </c>
      <c r="Q22" s="89" t="s">
        <v>44</v>
      </c>
      <c r="R22" s="90" t="s">
        <v>26</v>
      </c>
      <c r="S22" s="95">
        <v>0.119164072921298</v>
      </c>
      <c r="T22" s="96">
        <v>0.55</v>
      </c>
    </row>
    <row r="23" ht="18.3" spans="3:20">
      <c r="C23" s="28"/>
      <c r="D23" s="29" t="s">
        <v>34</v>
      </c>
      <c r="E23" s="45" t="s">
        <v>35</v>
      </c>
      <c r="F23" s="46" t="s">
        <v>36</v>
      </c>
      <c r="G23" s="29"/>
      <c r="H23" s="43">
        <v>6293</v>
      </c>
      <c r="I23" s="7">
        <v>3545</v>
      </c>
      <c r="J23" s="65">
        <f t="shared" si="0"/>
        <v>0.436675671380899</v>
      </c>
      <c r="K23" s="7">
        <v>190</v>
      </c>
      <c r="L23" s="7">
        <v>86</v>
      </c>
      <c r="M23" s="77">
        <f t="shared" si="1"/>
        <v>0.547368421052632</v>
      </c>
      <c r="N23" s="78">
        <v>0.00245785883038177</v>
      </c>
      <c r="O23" s="79">
        <f t="shared" si="3"/>
        <v>-0.110692749671732</v>
      </c>
      <c r="Q23" s="93"/>
      <c r="R23" s="94" t="s">
        <v>31</v>
      </c>
      <c r="S23" s="95">
        <v>0.130502445531347</v>
      </c>
      <c r="T23" s="96">
        <v>0.57</v>
      </c>
    </row>
    <row r="24" ht="17.55" spans="3:20">
      <c r="C24" s="28"/>
      <c r="D24" s="29"/>
      <c r="E24" s="47" t="s">
        <v>37</v>
      </c>
      <c r="F24" s="29"/>
      <c r="G24" s="29"/>
      <c r="H24" s="43">
        <v>6293</v>
      </c>
      <c r="I24" s="7">
        <v>2793</v>
      </c>
      <c r="J24" s="65">
        <f t="shared" si="0"/>
        <v>0.556173526140156</v>
      </c>
      <c r="K24" s="7">
        <v>190</v>
      </c>
      <c r="L24" s="7">
        <v>82</v>
      </c>
      <c r="M24" s="77">
        <f t="shared" si="1"/>
        <v>0.568421052631579</v>
      </c>
      <c r="N24" s="78">
        <v>0.737773386250624</v>
      </c>
      <c r="O24" s="79">
        <f t="shared" si="3"/>
        <v>-0.0122475264914232</v>
      </c>
      <c r="Q24" s="93"/>
      <c r="R24" s="94" t="s">
        <v>32</v>
      </c>
      <c r="S24" s="95">
        <v>0.0422409959982214</v>
      </c>
      <c r="T24" s="96">
        <v>0.39</v>
      </c>
    </row>
    <row r="25" ht="17.55" spans="3:20">
      <c r="C25" s="28"/>
      <c r="D25" s="29"/>
      <c r="E25" s="47" t="s">
        <v>38</v>
      </c>
      <c r="F25" s="29"/>
      <c r="G25" s="29"/>
      <c r="H25" s="43">
        <v>6293</v>
      </c>
      <c r="I25" s="7">
        <v>2877</v>
      </c>
      <c r="J25" s="65">
        <f t="shared" si="0"/>
        <v>0.542825361512792</v>
      </c>
      <c r="K25" s="7">
        <v>190</v>
      </c>
      <c r="L25" s="7">
        <v>84</v>
      </c>
      <c r="M25" s="77">
        <f t="shared" si="1"/>
        <v>0.557894736842105</v>
      </c>
      <c r="N25" s="78">
        <v>0.68118824627636</v>
      </c>
      <c r="O25" s="79">
        <f t="shared" si="3"/>
        <v>-0.0150693753293132</v>
      </c>
      <c r="Q25" s="93"/>
      <c r="R25" s="94" t="s">
        <v>33</v>
      </c>
      <c r="S25" s="95">
        <v>0.0409070698088039</v>
      </c>
      <c r="T25" s="96">
        <v>0.39</v>
      </c>
    </row>
    <row r="26" ht="17.55" spans="3:20">
      <c r="C26" s="31"/>
      <c r="D26" s="32"/>
      <c r="E26" s="47" t="s">
        <v>39</v>
      </c>
      <c r="F26" s="32"/>
      <c r="G26" s="32"/>
      <c r="H26" s="48">
        <v>6293</v>
      </c>
      <c r="I26" s="66">
        <v>2290</v>
      </c>
      <c r="J26" s="67">
        <f t="shared" si="0"/>
        <v>0.636103607182584</v>
      </c>
      <c r="K26" s="66">
        <v>190</v>
      </c>
      <c r="L26" s="66">
        <v>52</v>
      </c>
      <c r="M26" s="80">
        <f t="shared" si="1"/>
        <v>0.726315789473684</v>
      </c>
      <c r="N26" s="81">
        <v>0.0107591220291341</v>
      </c>
      <c r="O26" s="82">
        <f t="shared" si="3"/>
        <v>-0.0902121822911004</v>
      </c>
      <c r="Q26" s="93"/>
      <c r="R26" s="94" t="s">
        <v>35</v>
      </c>
      <c r="S26" s="95">
        <v>0.247665629168519</v>
      </c>
      <c r="T26" s="96">
        <v>0.58</v>
      </c>
    </row>
    <row r="27" ht="14.5" customHeight="1" spans="3:20">
      <c r="C27" s="26">
        <v>4</v>
      </c>
      <c r="D27" s="27" t="s">
        <v>25</v>
      </c>
      <c r="E27" s="41" t="s">
        <v>26</v>
      </c>
      <c r="F27" s="27" t="s">
        <v>27</v>
      </c>
      <c r="G27" s="27" t="s">
        <v>45</v>
      </c>
      <c r="H27" s="42">
        <v>4165</v>
      </c>
      <c r="I27" s="63">
        <v>3315</v>
      </c>
      <c r="J27" s="64">
        <f t="shared" si="0"/>
        <v>0.204081632653061</v>
      </c>
      <c r="K27" s="63">
        <v>68</v>
      </c>
      <c r="L27" s="63">
        <v>31</v>
      </c>
      <c r="M27" s="74">
        <f t="shared" si="1"/>
        <v>0.544117647058824</v>
      </c>
      <c r="N27" s="75">
        <v>2.56999373338561e-11</v>
      </c>
      <c r="O27" s="76">
        <f t="shared" si="3"/>
        <v>-0.340036014405762</v>
      </c>
      <c r="Q27" s="93"/>
      <c r="R27" s="94" t="s">
        <v>37</v>
      </c>
      <c r="S27" s="95">
        <v>0.216318363717208</v>
      </c>
      <c r="T27" s="96">
        <v>0.54</v>
      </c>
    </row>
    <row r="28" ht="17.55" spans="3:20">
      <c r="C28" s="28"/>
      <c r="D28" s="29"/>
      <c r="E28" s="41" t="s">
        <v>31</v>
      </c>
      <c r="F28" s="29"/>
      <c r="G28" s="29"/>
      <c r="H28" s="43">
        <v>4165</v>
      </c>
      <c r="I28" s="7">
        <v>3346</v>
      </c>
      <c r="J28" s="65">
        <f t="shared" si="0"/>
        <v>0.196638655462185</v>
      </c>
      <c r="K28" s="7">
        <v>68</v>
      </c>
      <c r="L28" s="7">
        <v>26</v>
      </c>
      <c r="M28" s="77">
        <f t="shared" si="1"/>
        <v>0.617647058823529</v>
      </c>
      <c r="N28" s="78">
        <v>1.53514779178809e-14</v>
      </c>
      <c r="O28" s="79">
        <f t="shared" si="3"/>
        <v>-0.421008403361345</v>
      </c>
      <c r="Q28" s="93"/>
      <c r="R28" s="94" t="s">
        <v>38</v>
      </c>
      <c r="S28" s="95">
        <v>0.216985326811916</v>
      </c>
      <c r="T28" s="96">
        <v>0.5</v>
      </c>
    </row>
    <row r="29" ht="17.55" spans="3:20">
      <c r="C29" s="28"/>
      <c r="D29" s="29"/>
      <c r="E29" s="28" t="s">
        <v>32</v>
      </c>
      <c r="F29" s="29"/>
      <c r="G29" s="29"/>
      <c r="H29" s="43">
        <v>4165</v>
      </c>
      <c r="I29" s="7">
        <v>3874</v>
      </c>
      <c r="J29" s="65">
        <f t="shared" si="0"/>
        <v>0.0698679471788716</v>
      </c>
      <c r="K29" s="7">
        <v>68</v>
      </c>
      <c r="L29" s="7">
        <v>46</v>
      </c>
      <c r="M29" s="77">
        <f t="shared" si="1"/>
        <v>0.323529411764706</v>
      </c>
      <c r="N29" s="78">
        <v>1.41305830194381e-15</v>
      </c>
      <c r="O29" s="79">
        <f t="shared" si="3"/>
        <v>-0.253661464585834</v>
      </c>
      <c r="Q29" s="97"/>
      <c r="R29" s="98" t="s">
        <v>39</v>
      </c>
      <c r="S29" s="99">
        <v>0.255002223210316</v>
      </c>
      <c r="T29" s="100">
        <v>0.64</v>
      </c>
    </row>
    <row r="30" ht="17.55" spans="3:20">
      <c r="C30" s="28"/>
      <c r="D30" s="30"/>
      <c r="E30" s="44" t="s">
        <v>33</v>
      </c>
      <c r="F30" s="30"/>
      <c r="G30" s="29"/>
      <c r="H30" s="43">
        <v>4165</v>
      </c>
      <c r="I30" s="7">
        <v>3891</v>
      </c>
      <c r="J30" s="65">
        <f t="shared" si="0"/>
        <v>0.0657863145258103</v>
      </c>
      <c r="K30" s="7">
        <v>68</v>
      </c>
      <c r="L30" s="7">
        <v>46</v>
      </c>
      <c r="M30" s="77">
        <f t="shared" si="1"/>
        <v>0.323529411764706</v>
      </c>
      <c r="N30" s="78">
        <v>3.22561523107245e-14</v>
      </c>
      <c r="O30" s="79">
        <f t="shared" si="3"/>
        <v>-0.257743097238896</v>
      </c>
      <c r="Q30" s="89" t="s">
        <v>36</v>
      </c>
      <c r="R30" s="90" t="s">
        <v>26</v>
      </c>
      <c r="S30" s="91">
        <v>0.165061295971979</v>
      </c>
      <c r="T30" s="92">
        <v>0.489270386266094</v>
      </c>
    </row>
    <row r="31" ht="18.3" spans="3:20">
      <c r="C31" s="28"/>
      <c r="D31" s="29" t="s">
        <v>34</v>
      </c>
      <c r="E31" s="45" t="s">
        <v>35</v>
      </c>
      <c r="F31" s="46" t="s">
        <v>36</v>
      </c>
      <c r="G31" s="29"/>
      <c r="H31" s="43">
        <v>4165</v>
      </c>
      <c r="I31" s="7">
        <v>1507</v>
      </c>
      <c r="J31" s="65">
        <f t="shared" si="0"/>
        <v>0.638175270108043</v>
      </c>
      <c r="K31" s="7">
        <v>68</v>
      </c>
      <c r="L31" s="7">
        <v>11</v>
      </c>
      <c r="M31" s="77">
        <f t="shared" si="1"/>
        <v>0.838235294117647</v>
      </c>
      <c r="N31" s="78">
        <v>0.000644572945240937</v>
      </c>
      <c r="O31" s="79">
        <f t="shared" si="3"/>
        <v>-0.200060024009604</v>
      </c>
      <c r="Q31" s="93"/>
      <c r="R31" s="94" t="s">
        <v>31</v>
      </c>
      <c r="S31" s="95">
        <v>0.174912434325744</v>
      </c>
      <c r="T31" s="96">
        <v>0.467811158798283</v>
      </c>
    </row>
    <row r="32" ht="17.55" spans="3:20">
      <c r="C32" s="28"/>
      <c r="D32" s="29"/>
      <c r="E32" s="47" t="s">
        <v>37</v>
      </c>
      <c r="F32" s="29"/>
      <c r="G32" s="29"/>
      <c r="H32" s="43">
        <v>4165</v>
      </c>
      <c r="I32" s="7">
        <v>1751</v>
      </c>
      <c r="J32" s="65">
        <f t="shared" si="0"/>
        <v>0.579591836734694</v>
      </c>
      <c r="K32" s="7">
        <v>68</v>
      </c>
      <c r="L32" s="7">
        <v>16</v>
      </c>
      <c r="M32" s="77">
        <f t="shared" si="1"/>
        <v>0.764705882352941</v>
      </c>
      <c r="N32" s="78">
        <v>0.00213692828130363</v>
      </c>
      <c r="O32" s="79">
        <f t="shared" si="3"/>
        <v>-0.185114045618247</v>
      </c>
      <c r="Q32" s="93"/>
      <c r="R32" s="94" t="s">
        <v>32</v>
      </c>
      <c r="S32" s="95">
        <v>0.0542907180385289</v>
      </c>
      <c r="T32" s="96">
        <v>0.270386266094421</v>
      </c>
    </row>
    <row r="33" ht="17.55" spans="3:20">
      <c r="C33" s="28"/>
      <c r="D33" s="29"/>
      <c r="E33" s="47" t="s">
        <v>38</v>
      </c>
      <c r="F33" s="29"/>
      <c r="G33" s="29"/>
      <c r="H33" s="43">
        <v>4165</v>
      </c>
      <c r="I33" s="7">
        <v>2412</v>
      </c>
      <c r="J33" s="65">
        <f t="shared" si="0"/>
        <v>0.420888355342137</v>
      </c>
      <c r="K33" s="7">
        <v>68</v>
      </c>
      <c r="L33" s="7">
        <v>22</v>
      </c>
      <c r="M33" s="77">
        <f t="shared" si="1"/>
        <v>0.676470588235294</v>
      </c>
      <c r="N33" s="78">
        <v>2.34699843138417e-5</v>
      </c>
      <c r="O33" s="79">
        <f t="shared" si="3"/>
        <v>-0.255582232893157</v>
      </c>
      <c r="Q33" s="93"/>
      <c r="R33" s="94" t="s">
        <v>33</v>
      </c>
      <c r="S33" s="95">
        <v>0.0599824868651488</v>
      </c>
      <c r="T33" s="96">
        <v>0.28755364806867</v>
      </c>
    </row>
    <row r="34" ht="17.55" spans="3:20">
      <c r="C34" s="31"/>
      <c r="D34" s="32"/>
      <c r="E34" s="47" t="s">
        <v>39</v>
      </c>
      <c r="F34" s="32"/>
      <c r="G34" s="32"/>
      <c r="H34" s="48">
        <v>4165</v>
      </c>
      <c r="I34" s="66">
        <v>1285</v>
      </c>
      <c r="J34" s="67">
        <f t="shared" si="0"/>
        <v>0.691476590636255</v>
      </c>
      <c r="K34" s="66">
        <v>68</v>
      </c>
      <c r="L34" s="66">
        <v>5</v>
      </c>
      <c r="M34" s="80">
        <f t="shared" si="1"/>
        <v>0.926470588235294</v>
      </c>
      <c r="N34" s="81">
        <v>2.96775258366377e-5</v>
      </c>
      <c r="O34" s="82">
        <f t="shared" si="3"/>
        <v>-0.23499399759904</v>
      </c>
      <c r="Q34" s="93"/>
      <c r="R34" s="94" t="s">
        <v>35</v>
      </c>
      <c r="S34" s="95">
        <v>0.137697022767075</v>
      </c>
      <c r="T34" s="96">
        <v>0.416309012875536</v>
      </c>
    </row>
    <row r="35" spans="17:20">
      <c r="Q35" s="93"/>
      <c r="R35" s="94" t="s">
        <v>37</v>
      </c>
      <c r="S35" s="95">
        <v>0.105516637478109</v>
      </c>
      <c r="T35" s="96">
        <v>0.360515021459227</v>
      </c>
    </row>
    <row r="36" spans="17:20">
      <c r="Q36" s="93"/>
      <c r="R36" s="94" t="s">
        <v>38</v>
      </c>
      <c r="S36" s="95">
        <v>0.0901926444833625</v>
      </c>
      <c r="T36" s="96">
        <v>0.313304721030043</v>
      </c>
    </row>
    <row r="37" ht="17.55" spans="17:20">
      <c r="Q37" s="97"/>
      <c r="R37" s="98" t="s">
        <v>39</v>
      </c>
      <c r="S37" s="99">
        <v>0.152145359019264</v>
      </c>
      <c r="T37" s="100">
        <v>0.416309012875536</v>
      </c>
    </row>
    <row r="41" ht="17.55"/>
    <row r="42" ht="17.55" spans="3:14">
      <c r="C42" s="33"/>
      <c r="D42" s="33"/>
      <c r="E42" s="49"/>
      <c r="F42" s="50" t="s">
        <v>53</v>
      </c>
      <c r="G42" s="50"/>
      <c r="H42" s="50"/>
      <c r="I42" s="68" t="s">
        <v>54</v>
      </c>
      <c r="J42" s="68"/>
      <c r="K42" s="68"/>
      <c r="L42" s="69" t="s">
        <v>8</v>
      </c>
      <c r="M42" s="83"/>
      <c r="N42" s="83"/>
    </row>
    <row r="43" ht="17.55" spans="3:12">
      <c r="C43" s="34"/>
      <c r="D43" s="34"/>
      <c r="E43" s="41" t="s">
        <v>11</v>
      </c>
      <c r="F43" s="51" t="s">
        <v>55</v>
      </c>
      <c r="G43" s="52" t="s">
        <v>56</v>
      </c>
      <c r="H43" s="53" t="s">
        <v>57</v>
      </c>
      <c r="I43" s="51" t="s">
        <v>58</v>
      </c>
      <c r="J43" s="52" t="s">
        <v>59</v>
      </c>
      <c r="K43" s="53" t="s">
        <v>60</v>
      </c>
      <c r="L43" s="53" t="s">
        <v>22</v>
      </c>
    </row>
    <row r="44" spans="3:12">
      <c r="C44" s="34"/>
      <c r="D44" s="35"/>
      <c r="E44" s="28" t="s">
        <v>26</v>
      </c>
      <c r="F44" s="43">
        <f>H3+H11+H19+H27</f>
        <v>19524</v>
      </c>
      <c r="G44" s="54">
        <f>I3+I11+I19+I27</f>
        <v>17057</v>
      </c>
      <c r="H44" s="55">
        <f>1-(G44/F44)</f>
        <v>0.126357303831182</v>
      </c>
      <c r="I44" s="43">
        <f>K3+K11+K19+K27</f>
        <v>591</v>
      </c>
      <c r="J44" s="54">
        <f>L3+L11+L19+L27</f>
        <v>340</v>
      </c>
      <c r="K44" s="55">
        <f>1-(J44/I44)</f>
        <v>0.424703891708968</v>
      </c>
      <c r="L44" s="55">
        <f>H44-K44</f>
        <v>-0.298346587877786</v>
      </c>
    </row>
    <row r="45" spans="3:12">
      <c r="C45" s="34"/>
      <c r="D45" s="35"/>
      <c r="E45" s="28" t="s">
        <v>31</v>
      </c>
      <c r="F45" s="43">
        <f t="shared" ref="F45:F52" si="4">H4+H12+H20+H28</f>
        <v>19524</v>
      </c>
      <c r="G45" s="54">
        <f t="shared" ref="G45:G51" si="5">I4+I12+I20+I28</f>
        <v>16720</v>
      </c>
      <c r="H45" s="55">
        <f t="shared" ref="H45:H52" si="6">1-(G45/F45)</f>
        <v>0.143618111042819</v>
      </c>
      <c r="I45" s="43">
        <f t="shared" ref="I45:I52" si="7">K4+K12+K20+K28</f>
        <v>591</v>
      </c>
      <c r="J45" s="54">
        <f t="shared" ref="J45:J52" si="8">L4+L12+L20+L28</f>
        <v>329</v>
      </c>
      <c r="K45" s="55">
        <f t="shared" ref="K45:K52" si="9">1-(J45/I45)</f>
        <v>0.44331641285956</v>
      </c>
      <c r="L45" s="55">
        <f t="shared" ref="L45:L52" si="10">H45-K45</f>
        <v>-0.299698301816741</v>
      </c>
    </row>
    <row r="46" spans="3:12">
      <c r="C46" s="34"/>
      <c r="D46" s="35"/>
      <c r="E46" s="28" t="s">
        <v>32</v>
      </c>
      <c r="F46" s="43">
        <f t="shared" si="4"/>
        <v>19524</v>
      </c>
      <c r="G46" s="54">
        <f t="shared" si="5"/>
        <v>18501</v>
      </c>
      <c r="H46" s="55">
        <f t="shared" si="6"/>
        <v>0.0523970497848801</v>
      </c>
      <c r="I46" s="43">
        <f t="shared" si="7"/>
        <v>591</v>
      </c>
      <c r="J46" s="54">
        <f t="shared" si="8"/>
        <v>437</v>
      </c>
      <c r="K46" s="55">
        <f t="shared" si="9"/>
        <v>0.260575296108291</v>
      </c>
      <c r="L46" s="55">
        <f t="shared" si="10"/>
        <v>-0.208178246323411</v>
      </c>
    </row>
    <row r="47" spans="3:12">
      <c r="C47" s="34"/>
      <c r="D47" s="35"/>
      <c r="E47" s="28" t="s">
        <v>33</v>
      </c>
      <c r="F47" s="43">
        <f t="shared" si="4"/>
        <v>19524</v>
      </c>
      <c r="G47" s="54">
        <f t="shared" si="5"/>
        <v>18524</v>
      </c>
      <c r="H47" s="55">
        <f t="shared" si="6"/>
        <v>0.0512190124974391</v>
      </c>
      <c r="I47" s="43">
        <f t="shared" si="7"/>
        <v>591</v>
      </c>
      <c r="J47" s="54">
        <f t="shared" si="8"/>
        <v>434</v>
      </c>
      <c r="K47" s="55">
        <f t="shared" si="9"/>
        <v>0.265651438240271</v>
      </c>
      <c r="L47" s="55">
        <f t="shared" si="10"/>
        <v>-0.214432425742832</v>
      </c>
    </row>
    <row r="48" spans="3:12">
      <c r="C48" s="34"/>
      <c r="D48" s="35"/>
      <c r="E48" s="28" t="s">
        <v>35</v>
      </c>
      <c r="F48" s="43">
        <f t="shared" si="4"/>
        <v>19524</v>
      </c>
      <c r="G48" s="54">
        <f t="shared" si="5"/>
        <v>12375</v>
      </c>
      <c r="H48" s="55">
        <f t="shared" si="6"/>
        <v>0.366164720344192</v>
      </c>
      <c r="I48" s="43">
        <f t="shared" si="7"/>
        <v>591</v>
      </c>
      <c r="J48" s="54">
        <f t="shared" si="8"/>
        <v>275</v>
      </c>
      <c r="K48" s="55">
        <f t="shared" si="9"/>
        <v>0.534686971235195</v>
      </c>
      <c r="L48" s="55">
        <f t="shared" si="10"/>
        <v>-0.168522250891003</v>
      </c>
    </row>
    <row r="49" spans="3:12">
      <c r="C49" s="34"/>
      <c r="D49" s="35"/>
      <c r="E49" s="28" t="s">
        <v>37</v>
      </c>
      <c r="F49" s="43">
        <f t="shared" si="4"/>
        <v>19524</v>
      </c>
      <c r="G49" s="54">
        <f t="shared" si="5"/>
        <v>12155</v>
      </c>
      <c r="H49" s="55">
        <f t="shared" si="6"/>
        <v>0.377432903093628</v>
      </c>
      <c r="I49" s="43">
        <f t="shared" si="7"/>
        <v>591</v>
      </c>
      <c r="J49" s="54">
        <f t="shared" si="8"/>
        <v>293</v>
      </c>
      <c r="K49" s="55">
        <f t="shared" si="9"/>
        <v>0.504230118443316</v>
      </c>
      <c r="L49" s="55">
        <f t="shared" si="10"/>
        <v>-0.126797215349688</v>
      </c>
    </row>
    <row r="50" spans="3:12">
      <c r="C50" s="34"/>
      <c r="D50" s="35"/>
      <c r="E50" s="28" t="s">
        <v>38</v>
      </c>
      <c r="F50" s="43">
        <f t="shared" si="4"/>
        <v>19524</v>
      </c>
      <c r="G50" s="54">
        <f t="shared" si="5"/>
        <v>12967</v>
      </c>
      <c r="H50" s="55">
        <f t="shared" si="6"/>
        <v>0.335843064945708</v>
      </c>
      <c r="I50" s="43">
        <f t="shared" si="7"/>
        <v>591</v>
      </c>
      <c r="J50" s="54">
        <f t="shared" si="8"/>
        <v>316</v>
      </c>
      <c r="K50" s="55">
        <f t="shared" si="9"/>
        <v>0.465313028764805</v>
      </c>
      <c r="L50" s="55">
        <f t="shared" si="10"/>
        <v>-0.129469963819098</v>
      </c>
    </row>
    <row r="51" ht="17.55" spans="3:13">
      <c r="C51" s="34"/>
      <c r="D51" s="35"/>
      <c r="E51" s="28" t="s">
        <v>39</v>
      </c>
      <c r="F51" s="43">
        <f t="shared" si="4"/>
        <v>19524</v>
      </c>
      <c r="G51" s="54">
        <f t="shared" si="5"/>
        <v>10799</v>
      </c>
      <c r="H51" s="55">
        <f t="shared" si="6"/>
        <v>0.446885884040156</v>
      </c>
      <c r="I51" s="43">
        <f t="shared" si="7"/>
        <v>591</v>
      </c>
      <c r="J51" s="54">
        <f t="shared" si="8"/>
        <v>229</v>
      </c>
      <c r="K51" s="55">
        <f t="shared" si="9"/>
        <v>0.612521150592217</v>
      </c>
      <c r="L51" s="55">
        <f t="shared" si="10"/>
        <v>-0.165635266552061</v>
      </c>
      <c r="M51" s="54"/>
    </row>
    <row r="52" ht="17.55" spans="3:14">
      <c r="C52" s="36"/>
      <c r="D52" s="36"/>
      <c r="E52" s="56" t="s">
        <v>63</v>
      </c>
      <c r="F52" s="57">
        <f>AVERAGE(F44:F51)</f>
        <v>19524</v>
      </c>
      <c r="G52" s="58">
        <f>AVERAGE(G44:G51)</f>
        <v>14887.25</v>
      </c>
      <c r="H52" s="59">
        <f t="shared" si="6"/>
        <v>0.2374897561975</v>
      </c>
      <c r="I52" s="57">
        <f>AVERAGE(I44:I51)</f>
        <v>591</v>
      </c>
      <c r="J52" s="70">
        <f>AVERAGE(J44:J51)</f>
        <v>331.625</v>
      </c>
      <c r="K52" s="59">
        <f t="shared" si="9"/>
        <v>0.438874788494078</v>
      </c>
      <c r="L52" s="59">
        <f t="shared" si="10"/>
        <v>-0.201385032296577</v>
      </c>
      <c r="M52" s="84"/>
      <c r="N52" s="85"/>
    </row>
  </sheetData>
  <mergeCells count="34">
    <mergeCell ref="C1:G1"/>
    <mergeCell ref="H1:J1"/>
    <mergeCell ref="K1:M1"/>
    <mergeCell ref="N1:O1"/>
    <mergeCell ref="F42:H42"/>
    <mergeCell ref="I42:K42"/>
    <mergeCell ref="C3:C10"/>
    <mergeCell ref="C11:C18"/>
    <mergeCell ref="C19:C26"/>
    <mergeCell ref="C27:C34"/>
    <mergeCell ref="D3:D6"/>
    <mergeCell ref="D7:D10"/>
    <mergeCell ref="D11:D14"/>
    <mergeCell ref="D15:D18"/>
    <mergeCell ref="D19:D22"/>
    <mergeCell ref="D23:D26"/>
    <mergeCell ref="D27:D30"/>
    <mergeCell ref="D31:D34"/>
    <mergeCell ref="F3:F6"/>
    <mergeCell ref="F7:F10"/>
    <mergeCell ref="F11:F14"/>
    <mergeCell ref="F15:F18"/>
    <mergeCell ref="F19:F22"/>
    <mergeCell ref="F23:F26"/>
    <mergeCell ref="F27:F30"/>
    <mergeCell ref="F31:F34"/>
    <mergeCell ref="G3:G10"/>
    <mergeCell ref="G11:G18"/>
    <mergeCell ref="G19:G26"/>
    <mergeCell ref="G27:G34"/>
    <mergeCell ref="Q6:Q13"/>
    <mergeCell ref="Q14:Q21"/>
    <mergeCell ref="Q22:Q29"/>
    <mergeCell ref="Q30:Q37"/>
  </mergeCells>
  <conditionalFormatting sqref="E52">
    <cfRule type="duplicateValues" dxfId="0" priority="1"/>
  </conditionalFormatting>
  <conditionalFormatting sqref="E7:E10">
    <cfRule type="duplicateValues" dxfId="0" priority="6"/>
  </conditionalFormatting>
  <conditionalFormatting sqref="E15:E18">
    <cfRule type="duplicateValues" dxfId="0" priority="5"/>
  </conditionalFormatting>
  <conditionalFormatting sqref="E23:E26">
    <cfRule type="duplicateValues" dxfId="0" priority="3"/>
  </conditionalFormatting>
  <conditionalFormatting sqref="E31:E34">
    <cfRule type="duplicateValues" dxfId="0" priority="4"/>
  </conditionalFormatting>
  <conditionalFormatting sqref="E48:E51">
    <cfRule type="duplicateValues" dxfId="0" priority="2"/>
  </conditionalFormatting>
  <pageMargins left="0.7" right="0.7" top="0.75" bottom="0.75" header="0.3" footer="0.3"/>
  <pageSetup paperSize="9" orientation="portrait"/>
  <headerFooter/>
  <ignoredErrors>
    <ignoredError sqref="H45:H52 H44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zoomScale="70" zoomScaleNormal="70" workbookViewId="0">
      <selection activeCell="H20" sqref="H20"/>
    </sheetView>
  </sheetViews>
  <sheetFormatPr defaultColWidth="8.83035714285714" defaultRowHeight="16.8"/>
  <cols>
    <col min="2" max="2" width="14.3303571428571" customWidth="1"/>
    <col min="3" max="3" width="12.8303571428571" customWidth="1"/>
    <col min="4" max="4" width="12.3214285714286" customWidth="1"/>
    <col min="5" max="5" width="14.8839285714286" customWidth="1"/>
    <col min="6" max="6" width="15.5089285714286" customWidth="1"/>
    <col min="7" max="7" width="12" customWidth="1"/>
    <col min="8" max="8" width="17" customWidth="1"/>
    <col min="9" max="9" width="14.875" customWidth="1"/>
    <col min="11" max="11" width="14.2410714285714" customWidth="1"/>
    <col min="12" max="12" width="28.4821428571429" style="1" customWidth="1"/>
    <col min="13" max="13" width="12.3303571428571" customWidth="1"/>
    <col min="14" max="14" width="14.8303571428571" customWidth="1"/>
  </cols>
  <sheetData>
    <row r="1" spans="1:12">
      <c r="A1" s="2" t="s">
        <v>5</v>
      </c>
      <c r="B1" s="2"/>
      <c r="C1" s="2"/>
      <c r="D1" s="2"/>
      <c r="E1" s="2" t="s">
        <v>64</v>
      </c>
      <c r="F1" s="2"/>
      <c r="G1" s="2"/>
      <c r="H1" s="5" t="s">
        <v>65</v>
      </c>
      <c r="I1" s="5"/>
      <c r="J1" s="5"/>
      <c r="K1" s="13"/>
      <c r="L1" s="14"/>
    </row>
    <row r="2" ht="17" spans="1:12">
      <c r="A2" s="2" t="s">
        <v>9</v>
      </c>
      <c r="B2" s="2" t="s">
        <v>10</v>
      </c>
      <c r="C2" s="2" t="s">
        <v>11</v>
      </c>
      <c r="D2" s="3" t="s">
        <v>13</v>
      </c>
      <c r="E2" s="2" t="s">
        <v>66</v>
      </c>
      <c r="F2" s="2" t="s">
        <v>67</v>
      </c>
      <c r="G2" s="6" t="s">
        <v>68</v>
      </c>
      <c r="H2" s="7" t="s">
        <v>69</v>
      </c>
      <c r="I2" s="7" t="s">
        <v>70</v>
      </c>
      <c r="J2" s="7" t="s">
        <v>68</v>
      </c>
      <c r="K2" s="13" t="s">
        <v>22</v>
      </c>
      <c r="L2" s="14" t="s">
        <v>21</v>
      </c>
    </row>
    <row r="3" spans="1:12">
      <c r="A3" s="2">
        <v>1</v>
      </c>
      <c r="B3" s="3" t="s">
        <v>25</v>
      </c>
      <c r="C3" s="2" t="s">
        <v>26</v>
      </c>
      <c r="D3" s="3" t="s">
        <v>42</v>
      </c>
      <c r="E3" s="2">
        <v>2724</v>
      </c>
      <c r="F3" s="2">
        <v>2582</v>
      </c>
      <c r="G3" s="8">
        <f t="shared" ref="G3:G11" si="0">1-(F3/E3)</f>
        <v>0.0521292217327459</v>
      </c>
      <c r="H3" s="7">
        <v>789</v>
      </c>
      <c r="I3" s="7">
        <v>759</v>
      </c>
      <c r="J3" s="15">
        <f t="shared" ref="J3:J11" si="1">1-(I3/H3)</f>
        <v>0.0380228136882129</v>
      </c>
      <c r="K3" s="16">
        <f t="shared" ref="K3:K11" si="2">G3-J3</f>
        <v>0.014106408044533</v>
      </c>
      <c r="L3" s="14">
        <v>0.1059</v>
      </c>
    </row>
    <row r="4" spans="1:12">
      <c r="A4" s="2"/>
      <c r="B4" s="3"/>
      <c r="C4" s="2" t="s">
        <v>31</v>
      </c>
      <c r="D4" s="3"/>
      <c r="E4" s="2">
        <v>2724</v>
      </c>
      <c r="F4" s="2">
        <v>2497</v>
      </c>
      <c r="G4" s="9">
        <f t="shared" si="0"/>
        <v>0.0833333333333334</v>
      </c>
      <c r="H4" s="7">
        <v>789</v>
      </c>
      <c r="I4" s="7">
        <v>754</v>
      </c>
      <c r="J4" s="17">
        <f t="shared" si="1"/>
        <v>0.0443599493029151</v>
      </c>
      <c r="K4" s="18">
        <f t="shared" si="2"/>
        <v>0.0389733840304183</v>
      </c>
      <c r="L4" s="14">
        <v>0.0002</v>
      </c>
    </row>
    <row r="5" spans="1:12">
      <c r="A5" s="2"/>
      <c r="B5" s="3"/>
      <c r="C5" s="2" t="s">
        <v>32</v>
      </c>
      <c r="D5" s="3"/>
      <c r="E5" s="2">
        <v>2724</v>
      </c>
      <c r="F5" s="2">
        <v>2563</v>
      </c>
      <c r="G5" s="9">
        <f t="shared" si="0"/>
        <v>0.0591042584434655</v>
      </c>
      <c r="H5" s="7">
        <v>789</v>
      </c>
      <c r="I5" s="7">
        <v>763</v>
      </c>
      <c r="J5" s="17">
        <f t="shared" si="1"/>
        <v>0.0329531051964512</v>
      </c>
      <c r="K5" s="18">
        <f t="shared" si="2"/>
        <v>0.0261511532470142</v>
      </c>
      <c r="L5" s="19">
        <v>0.00396025408732436</v>
      </c>
    </row>
    <row r="6" spans="1:12">
      <c r="A6" s="2"/>
      <c r="B6" s="3"/>
      <c r="C6" s="2" t="s">
        <v>33</v>
      </c>
      <c r="D6" s="3"/>
      <c r="E6" s="2">
        <v>2724</v>
      </c>
      <c r="F6" s="2">
        <v>2582</v>
      </c>
      <c r="G6" s="9">
        <f t="shared" si="0"/>
        <v>0.0521292217327459</v>
      </c>
      <c r="H6" s="7">
        <v>789</v>
      </c>
      <c r="I6" s="7">
        <v>765</v>
      </c>
      <c r="J6" s="17">
        <f t="shared" si="1"/>
        <v>0.0304182509505704</v>
      </c>
      <c r="K6" s="18">
        <f t="shared" si="2"/>
        <v>0.0217109707821755</v>
      </c>
      <c r="L6" s="19">
        <v>0.0113763692296081</v>
      </c>
    </row>
    <row r="7" spans="1:12">
      <c r="A7" s="2"/>
      <c r="B7" s="3" t="s">
        <v>34</v>
      </c>
      <c r="C7" s="2" t="s">
        <v>35</v>
      </c>
      <c r="D7" s="3"/>
      <c r="E7" s="2">
        <v>2724</v>
      </c>
      <c r="F7" s="2">
        <v>1565</v>
      </c>
      <c r="G7" s="8">
        <f t="shared" si="0"/>
        <v>0.425477239353891</v>
      </c>
      <c r="H7" s="7">
        <v>789</v>
      </c>
      <c r="I7" s="7">
        <v>442</v>
      </c>
      <c r="J7" s="15">
        <f t="shared" si="1"/>
        <v>0.439797211660329</v>
      </c>
      <c r="K7" s="16">
        <f t="shared" si="2"/>
        <v>-0.0143199723064381</v>
      </c>
      <c r="L7" s="19">
        <v>0.474170385159502</v>
      </c>
    </row>
    <row r="8" spans="1:12">
      <c r="A8" s="2"/>
      <c r="B8" s="3"/>
      <c r="C8" s="2" t="s">
        <v>37</v>
      </c>
      <c r="D8" s="3"/>
      <c r="E8" s="2">
        <v>2724</v>
      </c>
      <c r="F8" s="2">
        <v>1052</v>
      </c>
      <c r="G8" s="8">
        <f t="shared" si="0"/>
        <v>0.613803230543319</v>
      </c>
      <c r="H8" s="7">
        <v>789</v>
      </c>
      <c r="I8" s="7">
        <v>278</v>
      </c>
      <c r="J8" s="15">
        <f t="shared" si="1"/>
        <v>0.64765525982256</v>
      </c>
      <c r="K8" s="16">
        <f t="shared" si="2"/>
        <v>-0.0338520292792416</v>
      </c>
      <c r="L8" s="19">
        <v>0.0842956874700798</v>
      </c>
    </row>
    <row r="9" spans="1:12">
      <c r="A9" s="2"/>
      <c r="B9" s="3"/>
      <c r="C9" s="2" t="s">
        <v>38</v>
      </c>
      <c r="D9" s="3"/>
      <c r="E9" s="2">
        <v>2724</v>
      </c>
      <c r="F9" s="2">
        <v>1282</v>
      </c>
      <c r="G9" s="8">
        <f t="shared" si="0"/>
        <v>0.529368575624082</v>
      </c>
      <c r="H9" s="7">
        <v>789</v>
      </c>
      <c r="I9" s="7">
        <v>356</v>
      </c>
      <c r="J9" s="15">
        <f t="shared" si="1"/>
        <v>0.548795944233207</v>
      </c>
      <c r="K9" s="16">
        <f t="shared" si="2"/>
        <v>-0.0194273686091244</v>
      </c>
      <c r="L9" s="19">
        <v>0.335423740990448</v>
      </c>
    </row>
    <row r="10" spans="1:12">
      <c r="A10" s="2"/>
      <c r="B10" s="3"/>
      <c r="C10" s="2" t="s">
        <v>39</v>
      </c>
      <c r="D10" s="3"/>
      <c r="E10" s="2">
        <v>2724</v>
      </c>
      <c r="F10" s="2">
        <v>1099</v>
      </c>
      <c r="G10" s="8">
        <f t="shared" si="0"/>
        <v>0.59654919236417</v>
      </c>
      <c r="H10" s="7">
        <v>789</v>
      </c>
      <c r="I10" s="7">
        <v>320</v>
      </c>
      <c r="J10" s="15">
        <f t="shared" si="1"/>
        <v>0.594423320659062</v>
      </c>
      <c r="K10" s="16">
        <f t="shared" si="2"/>
        <v>0.00212587170510825</v>
      </c>
      <c r="L10" s="19">
        <v>0.91466088559441</v>
      </c>
    </row>
    <row r="11" spans="1:12">
      <c r="A11" s="4" t="s">
        <v>63</v>
      </c>
      <c r="B11" s="4"/>
      <c r="C11" s="4"/>
      <c r="D11" s="4"/>
      <c r="E11" s="2">
        <v>2724</v>
      </c>
      <c r="F11" s="10">
        <f>AVERAGE(F3:F10)</f>
        <v>1902.75</v>
      </c>
      <c r="G11" s="11">
        <f t="shared" si="0"/>
        <v>0.301486784140969</v>
      </c>
      <c r="H11" s="12">
        <v>789</v>
      </c>
      <c r="I11" s="20">
        <f>AVERAGE(I3:I10)</f>
        <v>554.625</v>
      </c>
      <c r="J11" s="21">
        <f t="shared" si="1"/>
        <v>0.297053231939164</v>
      </c>
      <c r="K11" s="22">
        <f t="shared" si="2"/>
        <v>0.00443355220180564</v>
      </c>
      <c r="L11" s="19">
        <v>0.784952590373312</v>
      </c>
    </row>
    <row r="13" ht="14.25" customHeight="1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</sheetData>
  <mergeCells count="8">
    <mergeCell ref="A1:D1"/>
    <mergeCell ref="E1:G1"/>
    <mergeCell ref="H1:J1"/>
    <mergeCell ref="A11:D11"/>
    <mergeCell ref="A3:A10"/>
    <mergeCell ref="B3:B6"/>
    <mergeCell ref="B7:B10"/>
    <mergeCell ref="D3:D10"/>
  </mergeCells>
  <conditionalFormatting sqref="C7:C1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_xltb_storage_</vt:lpstr>
      <vt:lpstr>Gender-Graph</vt:lpstr>
      <vt:lpstr>Age-Graph</vt:lpstr>
      <vt:lpstr>Skin-Table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李欣悦</cp:lastModifiedBy>
  <dcterms:created xsi:type="dcterms:W3CDTF">2015-06-06T18:19:00Z</dcterms:created>
  <dcterms:modified xsi:type="dcterms:W3CDTF">2024-03-23T21:32:09Z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6252F04C6ED764CFA383FE65F7584D3C_42</vt:lpwstr>
  </property>
  <property fmtid="{D5CDD505-2E9C-101B-9397-08002B2CF9AE}" pid="3" name="KSOProductBuildVer">
    <vt:lpwstr>1033-6.1.0.8274</vt:lpwstr>
  </property>
</Properties>
</file>