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1B7AA7E7-93E6-354E-9BFD-CB0B0702352D}" xr6:coauthVersionLast="47" xr6:coauthVersionMax="47" xr10:uidLastSave="{00000000-0000-0000-0000-000000000000}"/>
  <bookViews>
    <workbookView xWindow="880" yWindow="500" windowWidth="28800" windowHeight="15800" activeTab="9" xr2:uid="{393AB6DC-0C1A-A74B-BEEF-2523904083F7}"/>
  </bookViews>
  <sheets>
    <sheet name="Sheet1" sheetId="1" r:id="rId1"/>
    <sheet name="Sheet9" sheetId="9" r:id="rId2"/>
    <sheet name="Sheet8" sheetId="8" r:id="rId3"/>
    <sheet name="Sheet7" sheetId="7" r:id="rId4"/>
    <sheet name="Sheet5" sheetId="5" r:id="rId5"/>
    <sheet name="Sheet2" sheetId="2" r:id="rId6"/>
    <sheet name="Sheet3" sheetId="3" r:id="rId7"/>
    <sheet name="Sheet4" sheetId="4" r:id="rId8"/>
    <sheet name="Sheet6" sheetId="6" r:id="rId9"/>
    <sheet name="NOT" sheetId="10" r:id="rId10"/>
    <sheet name="NOT-new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0" l="1"/>
  <c r="S36" i="11"/>
  <c r="R36" i="11"/>
  <c r="Q36" i="11"/>
  <c r="P36" i="11"/>
  <c r="O36" i="11"/>
  <c r="N36" i="11"/>
  <c r="M36" i="11"/>
  <c r="L36" i="11"/>
  <c r="K36" i="11"/>
  <c r="I36" i="11"/>
  <c r="H36" i="11"/>
  <c r="G36" i="11"/>
  <c r="F36" i="11"/>
  <c r="E36" i="11"/>
  <c r="D36" i="11"/>
  <c r="C36" i="11"/>
  <c r="B36" i="11"/>
  <c r="A36" i="11"/>
  <c r="S35" i="11"/>
  <c r="R35" i="11"/>
  <c r="Q35" i="11"/>
  <c r="P35" i="11"/>
  <c r="O35" i="11"/>
  <c r="N35" i="11"/>
  <c r="M35" i="11"/>
  <c r="L35" i="11"/>
  <c r="K35" i="11"/>
  <c r="I35" i="11"/>
  <c r="H35" i="11"/>
  <c r="G35" i="11"/>
  <c r="F35" i="11"/>
  <c r="E35" i="11"/>
  <c r="D35" i="11"/>
  <c r="C35" i="11"/>
  <c r="B35" i="11"/>
  <c r="A35" i="11"/>
  <c r="S34" i="11"/>
  <c r="R34" i="11"/>
  <c r="Q34" i="11"/>
  <c r="P34" i="11"/>
  <c r="O34" i="11"/>
  <c r="N34" i="11"/>
  <c r="M34" i="11"/>
  <c r="L34" i="11"/>
  <c r="K34" i="11"/>
  <c r="I34" i="11"/>
  <c r="H34" i="11"/>
  <c r="G34" i="11"/>
  <c r="F34" i="11"/>
  <c r="E34" i="11"/>
  <c r="D34" i="11"/>
  <c r="C34" i="11"/>
  <c r="B34" i="11"/>
  <c r="A34" i="11"/>
  <c r="S17" i="11"/>
  <c r="R17" i="11"/>
  <c r="Q17" i="11"/>
  <c r="P17" i="11"/>
  <c r="O17" i="11"/>
  <c r="N17" i="11"/>
  <c r="M17" i="11"/>
  <c r="L17" i="11"/>
  <c r="K17" i="11"/>
  <c r="I17" i="11"/>
  <c r="H17" i="11"/>
  <c r="G17" i="11"/>
  <c r="F17" i="11"/>
  <c r="E17" i="11"/>
  <c r="D17" i="11"/>
  <c r="C17" i="11"/>
  <c r="B17" i="11"/>
  <c r="A17" i="11"/>
  <c r="S16" i="11"/>
  <c r="R16" i="11"/>
  <c r="Q16" i="11"/>
  <c r="P16" i="11"/>
  <c r="O16" i="11"/>
  <c r="N16" i="11"/>
  <c r="M16" i="11"/>
  <c r="L16" i="11"/>
  <c r="K16" i="11"/>
  <c r="I16" i="11"/>
  <c r="H16" i="11"/>
  <c r="G16" i="11"/>
  <c r="F16" i="11"/>
  <c r="E16" i="11"/>
  <c r="D16" i="11"/>
  <c r="C16" i="11"/>
  <c r="B16" i="11"/>
  <c r="A16" i="11"/>
  <c r="S15" i="11"/>
  <c r="R15" i="11"/>
  <c r="Q15" i="11"/>
  <c r="P15" i="11"/>
  <c r="O15" i="11"/>
  <c r="N15" i="11"/>
  <c r="M15" i="11"/>
  <c r="L15" i="11"/>
  <c r="K15" i="11"/>
  <c r="I15" i="11"/>
  <c r="H15" i="11"/>
  <c r="G15" i="11"/>
  <c r="F15" i="11"/>
  <c r="E15" i="11"/>
  <c r="D15" i="11"/>
  <c r="C15" i="11"/>
  <c r="B15" i="11"/>
  <c r="A15" i="11"/>
  <c r="S36" i="10"/>
  <c r="R36" i="10"/>
  <c r="Q36" i="10"/>
  <c r="P36" i="10"/>
  <c r="O36" i="10"/>
  <c r="N36" i="10"/>
  <c r="M36" i="10"/>
  <c r="L36" i="10"/>
  <c r="K36" i="10"/>
  <c r="I36" i="10"/>
  <c r="H36" i="10"/>
  <c r="G36" i="10"/>
  <c r="F36" i="10"/>
  <c r="E36" i="10"/>
  <c r="D36" i="10"/>
  <c r="C36" i="10"/>
  <c r="B36" i="10"/>
  <c r="A36" i="10"/>
  <c r="S35" i="10"/>
  <c r="R35" i="10"/>
  <c r="Q35" i="10"/>
  <c r="O35" i="10"/>
  <c r="N35" i="10"/>
  <c r="M35" i="10"/>
  <c r="L35" i="10"/>
  <c r="K35" i="10"/>
  <c r="I35" i="10"/>
  <c r="H35" i="10"/>
  <c r="G35" i="10"/>
  <c r="F35" i="10"/>
  <c r="E35" i="10"/>
  <c r="D35" i="10"/>
  <c r="C35" i="10"/>
  <c r="B35" i="10"/>
  <c r="A35" i="10"/>
  <c r="S34" i="10"/>
  <c r="R34" i="10"/>
  <c r="Q34" i="10"/>
  <c r="P34" i="10"/>
  <c r="O34" i="10"/>
  <c r="N34" i="10"/>
  <c r="M34" i="10"/>
  <c r="L34" i="10"/>
  <c r="K34" i="10"/>
  <c r="I34" i="10"/>
  <c r="H34" i="10"/>
  <c r="G34" i="10"/>
  <c r="F34" i="10"/>
  <c r="E34" i="10"/>
  <c r="D34" i="10"/>
  <c r="C34" i="10"/>
  <c r="B34" i="10"/>
  <c r="A34" i="10"/>
  <c r="K16" i="10"/>
  <c r="L16" i="10"/>
  <c r="M16" i="10"/>
  <c r="N16" i="10"/>
  <c r="O16" i="10"/>
  <c r="P16" i="10"/>
  <c r="Q16" i="10"/>
  <c r="R16" i="10"/>
  <c r="S16" i="10"/>
  <c r="K17" i="10"/>
  <c r="L17" i="10"/>
  <c r="M17" i="10"/>
  <c r="N17" i="10"/>
  <c r="O17" i="10"/>
  <c r="P17" i="10"/>
  <c r="Q17" i="10"/>
  <c r="R17" i="10"/>
  <c r="S17" i="10"/>
  <c r="L15" i="10"/>
  <c r="M15" i="10"/>
  <c r="N15" i="10"/>
  <c r="O15" i="10"/>
  <c r="P15" i="10"/>
  <c r="Q15" i="10"/>
  <c r="R15" i="10"/>
  <c r="S15" i="10"/>
  <c r="K15" i="10"/>
  <c r="B17" i="10"/>
  <c r="A16" i="10"/>
  <c r="B16" i="10"/>
  <c r="C16" i="10"/>
  <c r="D16" i="10"/>
  <c r="E16" i="10"/>
  <c r="F16" i="10"/>
  <c r="G16" i="10"/>
  <c r="H16" i="10"/>
  <c r="I16" i="10"/>
  <c r="A17" i="10"/>
  <c r="C17" i="10"/>
  <c r="D17" i="10"/>
  <c r="E17" i="10"/>
  <c r="F17" i="10"/>
  <c r="G17" i="10"/>
  <c r="H17" i="10"/>
  <c r="I17" i="10"/>
  <c r="B15" i="10"/>
  <c r="C15" i="10"/>
  <c r="D15" i="10"/>
  <c r="E15" i="10"/>
  <c r="F15" i="10"/>
  <c r="G15" i="10"/>
  <c r="H15" i="10"/>
  <c r="I15" i="10"/>
  <c r="A15" i="10"/>
  <c r="J163" i="1"/>
  <c r="I325" i="1"/>
  <c r="Y7" i="9"/>
  <c r="Y6" i="9"/>
  <c r="Y5" i="9"/>
  <c r="Y4" i="9"/>
  <c r="Y3" i="9"/>
  <c r="Y2" i="9"/>
  <c r="U7" i="9"/>
  <c r="U6" i="9"/>
  <c r="U5" i="9"/>
  <c r="U4" i="9"/>
  <c r="U3" i="9"/>
  <c r="U2" i="9"/>
  <c r="Q7" i="9"/>
  <c r="Q6" i="9"/>
  <c r="Q5" i="9"/>
  <c r="Q4" i="9"/>
  <c r="Q3" i="9"/>
  <c r="Q2" i="9"/>
  <c r="M7" i="9"/>
  <c r="M6" i="9"/>
  <c r="M5" i="9"/>
  <c r="M4" i="9"/>
  <c r="M3" i="9"/>
  <c r="M2" i="9"/>
  <c r="I7" i="9"/>
  <c r="I6" i="9"/>
  <c r="I5" i="9"/>
  <c r="I4" i="9"/>
  <c r="I3" i="9"/>
  <c r="I2" i="9"/>
  <c r="E3" i="9"/>
  <c r="E4" i="9"/>
  <c r="E5" i="9"/>
  <c r="E6" i="9"/>
  <c r="E7" i="9"/>
  <c r="E2" i="9"/>
  <c r="J35" i="1"/>
  <c r="J165" i="1"/>
  <c r="J448" i="1"/>
  <c r="K449" i="1"/>
  <c r="L64" i="8"/>
  <c r="J147" i="1"/>
  <c r="J136" i="1"/>
  <c r="J557" i="1"/>
  <c r="J476" i="1"/>
  <c r="J449" i="1"/>
  <c r="J460" i="1"/>
  <c r="L54" i="8"/>
  <c r="H54" i="8"/>
  <c r="G54" i="8"/>
  <c r="D54" i="8"/>
  <c r="C54" i="8"/>
  <c r="L45" i="8"/>
  <c r="L36" i="8"/>
  <c r="L27" i="8"/>
  <c r="L18" i="8"/>
  <c r="L9" i="8"/>
  <c r="H109" i="8"/>
  <c r="G109" i="8"/>
  <c r="D109" i="8"/>
  <c r="C109" i="8"/>
  <c r="L100" i="8"/>
  <c r="E100" i="8"/>
  <c r="L91" i="8"/>
  <c r="L109" i="8" s="1"/>
  <c r="E91" i="8"/>
  <c r="L82" i="8"/>
  <c r="E82" i="8"/>
  <c r="L73" i="8"/>
  <c r="E73" i="8"/>
  <c r="E109" i="8" s="1"/>
  <c r="I337" i="1"/>
  <c r="I344" i="1"/>
  <c r="I334" i="1"/>
  <c r="O39" i="1"/>
  <c r="O38" i="1"/>
  <c r="O37" i="1"/>
  <c r="O36" i="1"/>
  <c r="O35" i="1"/>
  <c r="O34" i="1"/>
  <c r="O33" i="1"/>
  <c r="O32" i="1"/>
  <c r="O31" i="1"/>
  <c r="O30" i="1"/>
  <c r="G121" i="4"/>
  <c r="B108" i="8"/>
  <c r="B53" i="8"/>
  <c r="I355" i="1"/>
  <c r="H108" i="8"/>
  <c r="G108" i="8"/>
  <c r="D108" i="8"/>
  <c r="C108" i="8"/>
  <c r="L99" i="8"/>
  <c r="L90" i="8"/>
  <c r="L81" i="8"/>
  <c r="L72" i="8"/>
  <c r="L63" i="8"/>
  <c r="E99" i="8"/>
  <c r="E90" i="8"/>
  <c r="E81" i="8"/>
  <c r="E72" i="8"/>
  <c r="E63" i="8"/>
  <c r="D53" i="8"/>
  <c r="G53" i="8"/>
  <c r="H53" i="8"/>
  <c r="C53" i="8"/>
  <c r="L44" i="8"/>
  <c r="L35" i="8"/>
  <c r="L26" i="8"/>
  <c r="L17" i="8"/>
  <c r="L8" i="8"/>
  <c r="I354" i="1"/>
  <c r="I353" i="1"/>
  <c r="I352" i="1"/>
  <c r="I351" i="1"/>
  <c r="I350" i="1"/>
  <c r="I349" i="1"/>
  <c r="L98" i="8"/>
  <c r="L97" i="8"/>
  <c r="L96" i="8"/>
  <c r="L95" i="8"/>
  <c r="L94" i="8"/>
  <c r="L93" i="8"/>
  <c r="L89" i="8"/>
  <c r="L88" i="8"/>
  <c r="L87" i="8"/>
  <c r="L86" i="8"/>
  <c r="L85" i="8"/>
  <c r="L84" i="8"/>
  <c r="L80" i="8"/>
  <c r="L79" i="8"/>
  <c r="L78" i="8"/>
  <c r="L77" i="8"/>
  <c r="L76" i="8"/>
  <c r="L75" i="8"/>
  <c r="L71" i="8"/>
  <c r="L70" i="8"/>
  <c r="L69" i="8"/>
  <c r="L68" i="8"/>
  <c r="L67" i="8"/>
  <c r="L66" i="8"/>
  <c r="L62" i="8"/>
  <c r="L61" i="8"/>
  <c r="L60" i="8"/>
  <c r="L59" i="8"/>
  <c r="L58" i="8"/>
  <c r="L57" i="8"/>
  <c r="H107" i="8"/>
  <c r="G107" i="8"/>
  <c r="D107" i="8"/>
  <c r="C107" i="8"/>
  <c r="H106" i="8"/>
  <c r="G106" i="8"/>
  <c r="D106" i="8"/>
  <c r="C106" i="8"/>
  <c r="H105" i="8"/>
  <c r="G105" i="8"/>
  <c r="D105" i="8"/>
  <c r="C105" i="8"/>
  <c r="H104" i="8"/>
  <c r="G104" i="8"/>
  <c r="D104" i="8"/>
  <c r="C104" i="8"/>
  <c r="H103" i="8"/>
  <c r="G103" i="8"/>
  <c r="D103" i="8"/>
  <c r="C103" i="8"/>
  <c r="H102" i="8"/>
  <c r="G102" i="8"/>
  <c r="D102" i="8"/>
  <c r="C102" i="8"/>
  <c r="E98" i="8"/>
  <c r="E97" i="8"/>
  <c r="E96" i="8"/>
  <c r="E95" i="8"/>
  <c r="E94" i="8"/>
  <c r="E93" i="8"/>
  <c r="E89" i="8"/>
  <c r="E88" i="8"/>
  <c r="E87" i="8"/>
  <c r="E86" i="8"/>
  <c r="E85" i="8"/>
  <c r="E84" i="8"/>
  <c r="E80" i="8"/>
  <c r="E79" i="8"/>
  <c r="E78" i="8"/>
  <c r="E77" i="8"/>
  <c r="E76" i="8"/>
  <c r="E75" i="8"/>
  <c r="E71" i="8"/>
  <c r="E70" i="8"/>
  <c r="E69" i="8"/>
  <c r="E68" i="8"/>
  <c r="E67" i="8"/>
  <c r="E66" i="8"/>
  <c r="E62" i="8"/>
  <c r="E61" i="8"/>
  <c r="E60" i="8"/>
  <c r="E59" i="8"/>
  <c r="E58" i="8"/>
  <c r="E57" i="8"/>
  <c r="L43" i="8"/>
  <c r="L42" i="8"/>
  <c r="L41" i="8"/>
  <c r="L40" i="8"/>
  <c r="L39" i="8"/>
  <c r="L38" i="8"/>
  <c r="L34" i="8"/>
  <c r="L33" i="8"/>
  <c r="L32" i="8"/>
  <c r="L31" i="8"/>
  <c r="L30" i="8"/>
  <c r="L29" i="8"/>
  <c r="L25" i="8"/>
  <c r="L24" i="8"/>
  <c r="L23" i="8"/>
  <c r="L22" i="8"/>
  <c r="L21" i="8"/>
  <c r="L20" i="8"/>
  <c r="L16" i="8"/>
  <c r="L15" i="8"/>
  <c r="L14" i="8"/>
  <c r="L13" i="8"/>
  <c r="L12" i="8"/>
  <c r="L11" i="8"/>
  <c r="L7" i="8"/>
  <c r="L6" i="8"/>
  <c r="L5" i="8"/>
  <c r="L4" i="8"/>
  <c r="L3" i="8"/>
  <c r="L2" i="8"/>
  <c r="Q18" i="1"/>
  <c r="P29" i="1"/>
  <c r="P28" i="1"/>
  <c r="P27" i="1"/>
  <c r="P23" i="1"/>
  <c r="P22" i="1"/>
  <c r="P21" i="1"/>
  <c r="Q21" i="1" s="1"/>
  <c r="P20" i="1"/>
  <c r="Q20" i="1" s="1"/>
  <c r="P19" i="1"/>
  <c r="P18" i="1"/>
  <c r="P13" i="1"/>
  <c r="Q29" i="1" s="1"/>
  <c r="P12" i="1"/>
  <c r="Q28" i="1" s="1"/>
  <c r="P10" i="1"/>
  <c r="P9" i="1"/>
  <c r="P7" i="1"/>
  <c r="P6" i="1"/>
  <c r="Q19" i="1" s="1"/>
  <c r="P8" i="1"/>
  <c r="P11" i="1"/>
  <c r="P5" i="1"/>
  <c r="P4" i="1"/>
  <c r="P3" i="1"/>
  <c r="P2" i="1"/>
  <c r="C47" i="8"/>
  <c r="H48" i="8"/>
  <c r="H49" i="8"/>
  <c r="H50" i="8"/>
  <c r="H51" i="8"/>
  <c r="H52" i="8"/>
  <c r="G48" i="8"/>
  <c r="G49" i="8"/>
  <c r="G50" i="8"/>
  <c r="G51" i="8"/>
  <c r="G52" i="8"/>
  <c r="F48" i="8"/>
  <c r="F49" i="8"/>
  <c r="F50" i="8"/>
  <c r="F51" i="8"/>
  <c r="F52" i="8"/>
  <c r="D48" i="8"/>
  <c r="D49" i="8"/>
  <c r="D50" i="8"/>
  <c r="D51" i="8"/>
  <c r="D52" i="8"/>
  <c r="C48" i="8"/>
  <c r="C49" i="8"/>
  <c r="C50" i="8"/>
  <c r="C51" i="8"/>
  <c r="C52" i="8"/>
  <c r="B48" i="8"/>
  <c r="B49" i="8"/>
  <c r="B50" i="8"/>
  <c r="B51" i="8"/>
  <c r="B52" i="8"/>
  <c r="D47" i="8"/>
  <c r="F47" i="8"/>
  <c r="G47" i="8"/>
  <c r="H47" i="8"/>
  <c r="B47" i="8"/>
  <c r="I278" i="1"/>
  <c r="P278" i="1" s="1"/>
  <c r="I286" i="1"/>
  <c r="P286" i="1" s="1"/>
  <c r="I294" i="1"/>
  <c r="P294" i="1" s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6" i="1"/>
  <c r="I185" i="1"/>
  <c r="I184" i="1"/>
  <c r="I183" i="1"/>
  <c r="I182" i="1"/>
  <c r="I181" i="1"/>
  <c r="I180" i="1"/>
  <c r="I288" i="1" s="1"/>
  <c r="I179" i="1"/>
  <c r="I287" i="1" s="1"/>
  <c r="I178" i="1"/>
  <c r="I177" i="1"/>
  <c r="I176" i="1"/>
  <c r="I175" i="1"/>
  <c r="I174" i="1"/>
  <c r="I173" i="1"/>
  <c r="I172" i="1"/>
  <c r="I280" i="1" s="1"/>
  <c r="P280" i="1" s="1"/>
  <c r="I171" i="1"/>
  <c r="I279" i="1" s="1"/>
  <c r="P279" i="1" s="1"/>
  <c r="I170" i="1"/>
  <c r="I169" i="1"/>
  <c r="I168" i="1"/>
  <c r="I167" i="1"/>
  <c r="I166" i="1"/>
  <c r="I165" i="1"/>
  <c r="I164" i="1"/>
  <c r="I272" i="1" s="1"/>
  <c r="P272" i="1" s="1"/>
  <c r="I163" i="1"/>
  <c r="I271" i="1" s="1"/>
  <c r="P271" i="1" s="1"/>
  <c r="I162" i="1"/>
  <c r="I159" i="1"/>
  <c r="I158" i="1"/>
  <c r="I293" i="1" s="1"/>
  <c r="I157" i="1"/>
  <c r="I292" i="1" s="1"/>
  <c r="I156" i="1"/>
  <c r="I291" i="1" s="1"/>
  <c r="I155" i="1"/>
  <c r="I290" i="1" s="1"/>
  <c r="I154" i="1"/>
  <c r="I289" i="1" s="1"/>
  <c r="I153" i="1"/>
  <c r="I152" i="1"/>
  <c r="I151" i="1"/>
  <c r="I150" i="1"/>
  <c r="I285" i="1" s="1"/>
  <c r="P285" i="1" s="1"/>
  <c r="I149" i="1"/>
  <c r="I284" i="1" s="1"/>
  <c r="P284" i="1" s="1"/>
  <c r="I148" i="1"/>
  <c r="I283" i="1" s="1"/>
  <c r="P283" i="1" s="1"/>
  <c r="I147" i="1"/>
  <c r="I282" i="1" s="1"/>
  <c r="P282" i="1" s="1"/>
  <c r="I146" i="1"/>
  <c r="I281" i="1" s="1"/>
  <c r="P281" i="1" s="1"/>
  <c r="Q294" i="1" s="1"/>
  <c r="I145" i="1"/>
  <c r="I144" i="1"/>
  <c r="I143" i="1"/>
  <c r="I142" i="1"/>
  <c r="I277" i="1" s="1"/>
  <c r="P277" i="1" s="1"/>
  <c r="I141" i="1"/>
  <c r="I276" i="1" s="1"/>
  <c r="P276" i="1" s="1"/>
  <c r="I140" i="1"/>
  <c r="I275" i="1" s="1"/>
  <c r="P275" i="1" s="1"/>
  <c r="I139" i="1"/>
  <c r="I274" i="1" s="1"/>
  <c r="P274" i="1" s="1"/>
  <c r="I138" i="1"/>
  <c r="I273" i="1" s="1"/>
  <c r="P273" i="1" s="1"/>
  <c r="Q286" i="1" s="1"/>
  <c r="I135" i="1"/>
  <c r="I270" i="1" s="1"/>
  <c r="P270" i="1" s="1"/>
  <c r="I136" i="1"/>
  <c r="I137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610" i="1" s="1"/>
  <c r="I526" i="1"/>
  <c r="I525" i="1"/>
  <c r="I524" i="1"/>
  <c r="I523" i="1"/>
  <c r="I522" i="1"/>
  <c r="I521" i="1"/>
  <c r="I520" i="1"/>
  <c r="I519" i="1"/>
  <c r="I518" i="1"/>
  <c r="I517" i="1"/>
  <c r="I516" i="1"/>
  <c r="I597" i="1" s="1"/>
  <c r="P597" i="1" s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84" i="1" s="1"/>
  <c r="P584" i="1" s="1"/>
  <c r="I502" i="1"/>
  <c r="I499" i="1"/>
  <c r="I498" i="1"/>
  <c r="I497" i="1"/>
  <c r="I605" i="1" s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2" i="1"/>
  <c r="I471" i="1"/>
  <c r="I470" i="1"/>
  <c r="I469" i="1"/>
  <c r="I468" i="1"/>
  <c r="I467" i="1"/>
  <c r="I466" i="1"/>
  <c r="I465" i="1"/>
  <c r="I464" i="1"/>
  <c r="I463" i="1"/>
  <c r="I598" i="1" s="1"/>
  <c r="P598" i="1" s="1"/>
  <c r="I462" i="1"/>
  <c r="I461" i="1"/>
  <c r="I460" i="1"/>
  <c r="I458" i="1"/>
  <c r="I459" i="1"/>
  <c r="I457" i="1"/>
  <c r="I456" i="1"/>
  <c r="I455" i="1"/>
  <c r="I454" i="1"/>
  <c r="I453" i="1"/>
  <c r="I452" i="1"/>
  <c r="I587" i="1" s="1"/>
  <c r="P587" i="1" s="1"/>
  <c r="I451" i="1"/>
  <c r="I589" i="1"/>
  <c r="P589" i="1" s="1"/>
  <c r="I590" i="1"/>
  <c r="P590" i="1" s="1"/>
  <c r="I606" i="1"/>
  <c r="I607" i="1"/>
  <c r="P607" i="1" s="1"/>
  <c r="I748" i="1"/>
  <c r="J748" i="1" s="1"/>
  <c r="I721" i="1"/>
  <c r="I694" i="1"/>
  <c r="I667" i="1"/>
  <c r="I640" i="1"/>
  <c r="I747" i="1"/>
  <c r="J747" i="1" s="1"/>
  <c r="I720" i="1"/>
  <c r="J720" i="1" s="1"/>
  <c r="J693" i="1"/>
  <c r="I693" i="1"/>
  <c r="I666" i="1"/>
  <c r="J666" i="1" s="1"/>
  <c r="I639" i="1"/>
  <c r="J639" i="1" s="1"/>
  <c r="I746" i="1"/>
  <c r="J746" i="1" s="1"/>
  <c r="J719" i="1"/>
  <c r="I719" i="1"/>
  <c r="I692" i="1"/>
  <c r="J692" i="1" s="1"/>
  <c r="I665" i="1"/>
  <c r="J665" i="1" s="1"/>
  <c r="I638" i="1"/>
  <c r="J638" i="1" s="1"/>
  <c r="I745" i="1"/>
  <c r="J745" i="1" s="1"/>
  <c r="I718" i="1"/>
  <c r="J718" i="1" s="1"/>
  <c r="I691" i="1"/>
  <c r="J691" i="1" s="1"/>
  <c r="I664" i="1"/>
  <c r="J664" i="1" s="1"/>
  <c r="J637" i="1"/>
  <c r="I637" i="1"/>
  <c r="J129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28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9" i="4"/>
  <c r="N20" i="4"/>
  <c r="N21" i="4"/>
  <c r="N22" i="4"/>
  <c r="N23" i="4"/>
  <c r="N24" i="4"/>
  <c r="N25" i="4"/>
  <c r="N26" i="4"/>
  <c r="N27" i="4"/>
  <c r="N28" i="4"/>
  <c r="N29" i="4"/>
  <c r="N18" i="4"/>
  <c r="M29" i="4"/>
  <c r="M28" i="4"/>
  <c r="M27" i="4"/>
  <c r="M26" i="4"/>
  <c r="M25" i="4"/>
  <c r="M24" i="4"/>
  <c r="M23" i="4"/>
  <c r="M22" i="4"/>
  <c r="M21" i="4"/>
  <c r="M20" i="4"/>
  <c r="M18" i="4"/>
  <c r="M19" i="4"/>
  <c r="J32" i="4"/>
  <c r="J30" i="4"/>
  <c r="J27" i="4"/>
  <c r="J24" i="4"/>
  <c r="J21" i="4"/>
  <c r="J18" i="4"/>
  <c r="J15" i="4"/>
  <c r="J12" i="4"/>
  <c r="J9" i="4"/>
  <c r="J7" i="4"/>
  <c r="J6" i="4"/>
  <c r="J5" i="4"/>
  <c r="J4" i="4"/>
  <c r="J3" i="4"/>
  <c r="J2" i="4"/>
  <c r="J89" i="2"/>
  <c r="J90" i="2"/>
  <c r="J86" i="2"/>
  <c r="J83" i="2"/>
  <c r="J80" i="2"/>
  <c r="J77" i="2"/>
  <c r="J75" i="2"/>
  <c r="J74" i="2"/>
  <c r="J73" i="2"/>
  <c r="J72" i="2"/>
  <c r="J71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J66" i="2"/>
  <c r="J63" i="2"/>
  <c r="J60" i="2"/>
  <c r="J57" i="2"/>
  <c r="J55" i="2"/>
  <c r="J54" i="2"/>
  <c r="J51" i="2"/>
  <c r="J50" i="2"/>
  <c r="J49" i="2"/>
  <c r="J48" i="2"/>
  <c r="J43" i="2"/>
  <c r="J40" i="2"/>
  <c r="J37" i="2"/>
  <c r="J34" i="2"/>
  <c r="J31" i="2"/>
  <c r="J25" i="2"/>
  <c r="J29" i="2"/>
  <c r="J28" i="2"/>
  <c r="J27" i="2"/>
  <c r="J2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15" i="2"/>
  <c r="N16" i="2"/>
  <c r="N17" i="2"/>
  <c r="N18" i="2"/>
  <c r="N19" i="2"/>
  <c r="N20" i="2"/>
  <c r="N21" i="2"/>
  <c r="N22" i="2"/>
  <c r="N14" i="2"/>
  <c r="M15" i="2"/>
  <c r="M16" i="2"/>
  <c r="M17" i="2"/>
  <c r="M18" i="2"/>
  <c r="M19" i="2"/>
  <c r="M20" i="2"/>
  <c r="M21" i="2"/>
  <c r="M22" i="2"/>
  <c r="M14" i="2"/>
  <c r="J20" i="2"/>
  <c r="J17" i="2"/>
  <c r="J14" i="2"/>
  <c r="J11" i="2"/>
  <c r="J9" i="2"/>
  <c r="J8" i="2"/>
  <c r="J5" i="2"/>
  <c r="J4" i="2"/>
  <c r="J3" i="2"/>
  <c r="J2" i="2"/>
  <c r="O29" i="1"/>
  <c r="O28" i="1"/>
  <c r="O27" i="1"/>
  <c r="O23" i="1"/>
  <c r="O22" i="1"/>
  <c r="O21" i="1"/>
  <c r="O20" i="1"/>
  <c r="O19" i="1"/>
  <c r="O18" i="1"/>
  <c r="N29" i="1"/>
  <c r="N28" i="1"/>
  <c r="N27" i="1"/>
  <c r="N23" i="1"/>
  <c r="N22" i="1"/>
  <c r="N21" i="1"/>
  <c r="N20" i="1"/>
  <c r="N19" i="1"/>
  <c r="N18" i="1"/>
  <c r="M29" i="1"/>
  <c r="M28" i="1"/>
  <c r="M27" i="1"/>
  <c r="M23" i="1"/>
  <c r="M22" i="1"/>
  <c r="M21" i="1"/>
  <c r="M20" i="1"/>
  <c r="M19" i="1"/>
  <c r="M18" i="1"/>
  <c r="M13" i="1"/>
  <c r="M12" i="1"/>
  <c r="M11" i="1"/>
  <c r="M10" i="1"/>
  <c r="M9" i="1"/>
  <c r="M8" i="1"/>
  <c r="M7" i="1"/>
  <c r="M6" i="1"/>
  <c r="M5" i="1"/>
  <c r="M3" i="1"/>
  <c r="M4" i="1"/>
  <c r="M2" i="1"/>
  <c r="J53" i="2"/>
  <c r="J17" i="4"/>
  <c r="J16" i="4"/>
  <c r="J14" i="4"/>
  <c r="J13" i="4"/>
  <c r="J11" i="4"/>
  <c r="J10" i="4"/>
  <c r="J8" i="4"/>
  <c r="J19" i="4"/>
  <c r="J20" i="4"/>
  <c r="J22" i="4"/>
  <c r="J82" i="2"/>
  <c r="J81" i="2"/>
  <c r="J79" i="2"/>
  <c r="J78" i="2"/>
  <c r="J76" i="2"/>
  <c r="J59" i="2"/>
  <c r="J58" i="2"/>
  <c r="J56" i="2"/>
  <c r="J52" i="2"/>
  <c r="J36" i="2"/>
  <c r="J35" i="2"/>
  <c r="J33" i="2"/>
  <c r="J32" i="2"/>
  <c r="J30" i="2"/>
  <c r="J13" i="2"/>
  <c r="J12" i="2"/>
  <c r="J10" i="2"/>
  <c r="J7" i="2"/>
  <c r="J6" i="2"/>
  <c r="J13" i="1"/>
  <c r="J12" i="1"/>
  <c r="J10" i="1"/>
  <c r="J9" i="1"/>
  <c r="J7" i="1"/>
  <c r="J6" i="1"/>
  <c r="J3" i="1"/>
  <c r="J33" i="4"/>
  <c r="J31" i="4"/>
  <c r="J29" i="4"/>
  <c r="J28" i="4"/>
  <c r="J26" i="4"/>
  <c r="J25" i="4"/>
  <c r="J23" i="4"/>
  <c r="J91" i="2"/>
  <c r="J88" i="2"/>
  <c r="J87" i="2"/>
  <c r="J85" i="2"/>
  <c r="J84" i="2"/>
  <c r="J68" i="2"/>
  <c r="J67" i="2"/>
  <c r="J65" i="2"/>
  <c r="J64" i="2"/>
  <c r="J62" i="2"/>
  <c r="J61" i="2"/>
  <c r="J45" i="2"/>
  <c r="J44" i="2"/>
  <c r="J42" i="2"/>
  <c r="J41" i="2"/>
  <c r="J39" i="2"/>
  <c r="J38" i="2"/>
  <c r="J22" i="2"/>
  <c r="J21" i="2"/>
  <c r="J19" i="2"/>
  <c r="J18" i="2"/>
  <c r="J16" i="2"/>
  <c r="J15" i="2"/>
  <c r="J29" i="1"/>
  <c r="J28" i="1"/>
  <c r="J23" i="1"/>
  <c r="J22" i="1"/>
  <c r="J20" i="1"/>
  <c r="J19" i="1"/>
  <c r="G159" i="4"/>
  <c r="G158" i="4"/>
  <c r="G157" i="4"/>
  <c r="G156" i="4"/>
  <c r="L155" i="4"/>
  <c r="G155" i="4"/>
  <c r="L154" i="4"/>
  <c r="G154" i="4"/>
  <c r="G153" i="4"/>
  <c r="L152" i="4"/>
  <c r="G152" i="4"/>
  <c r="L151" i="4"/>
  <c r="G151" i="4"/>
  <c r="G150" i="4"/>
  <c r="L149" i="4"/>
  <c r="G149" i="4"/>
  <c r="L148" i="4"/>
  <c r="G148" i="4"/>
  <c r="G147" i="4"/>
  <c r="L146" i="4"/>
  <c r="G146" i="4"/>
  <c r="L145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L29" i="4"/>
  <c r="L28" i="4"/>
  <c r="L26" i="4"/>
  <c r="L25" i="4"/>
  <c r="L23" i="4"/>
  <c r="L22" i="4"/>
  <c r="L20" i="4"/>
  <c r="L19" i="4"/>
  <c r="L101" i="4"/>
  <c r="L100" i="4"/>
  <c r="L98" i="4"/>
  <c r="L97" i="4"/>
  <c r="L95" i="4"/>
  <c r="L94" i="4"/>
  <c r="L92" i="4"/>
  <c r="L91" i="4"/>
  <c r="E3" i="5"/>
  <c r="E4" i="5"/>
  <c r="E5" i="5"/>
  <c r="E6" i="5"/>
  <c r="E7" i="5"/>
  <c r="E8" i="5"/>
  <c r="E9" i="5"/>
  <c r="E10" i="5"/>
  <c r="E2" i="5"/>
  <c r="L66" i="3"/>
  <c r="L65" i="3"/>
  <c r="L64" i="3"/>
  <c r="L63" i="3"/>
  <c r="L62" i="3"/>
  <c r="L61" i="3"/>
  <c r="L60" i="3"/>
  <c r="L59" i="3"/>
  <c r="L58" i="3"/>
  <c r="L57" i="3"/>
  <c r="L56" i="3"/>
  <c r="L55" i="3"/>
  <c r="L29" i="3"/>
  <c r="L28" i="3"/>
  <c r="L26" i="3"/>
  <c r="L25" i="3"/>
  <c r="L23" i="3"/>
  <c r="L22" i="3"/>
  <c r="L20" i="3"/>
  <c r="L19" i="3"/>
  <c r="L27" i="3"/>
  <c r="L24" i="3"/>
  <c r="L21" i="3"/>
  <c r="L18" i="3"/>
  <c r="L91" i="2"/>
  <c r="L90" i="2"/>
  <c r="L88" i="2"/>
  <c r="L87" i="2"/>
  <c r="L86" i="2"/>
  <c r="L85" i="2"/>
  <c r="L84" i="2"/>
  <c r="L83" i="2"/>
  <c r="L68" i="2"/>
  <c r="L67" i="2"/>
  <c r="L66" i="2"/>
  <c r="L65" i="2"/>
  <c r="L64" i="2"/>
  <c r="L63" i="2"/>
  <c r="L62" i="2"/>
  <c r="L61" i="2"/>
  <c r="L60" i="2"/>
  <c r="L45" i="2"/>
  <c r="L44" i="2"/>
  <c r="L43" i="2"/>
  <c r="L42" i="2"/>
  <c r="L41" i="2"/>
  <c r="L40" i="2"/>
  <c r="L39" i="2"/>
  <c r="L38" i="2"/>
  <c r="L37" i="2"/>
  <c r="L22" i="2"/>
  <c r="L21" i="2"/>
  <c r="L19" i="2"/>
  <c r="L18" i="2"/>
  <c r="L16" i="2"/>
  <c r="L15" i="2"/>
  <c r="L20" i="2"/>
  <c r="L17" i="2"/>
  <c r="L1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L29" i="1"/>
  <c r="L28" i="1"/>
  <c r="L23" i="1"/>
  <c r="L22" i="1"/>
  <c r="L20" i="1"/>
  <c r="L19" i="1"/>
  <c r="K29" i="1"/>
  <c r="K28" i="1"/>
  <c r="K27" i="1"/>
  <c r="K23" i="1"/>
  <c r="K22" i="1"/>
  <c r="K21" i="1"/>
  <c r="K20" i="1"/>
  <c r="K19" i="1"/>
  <c r="K18" i="1"/>
  <c r="K17" i="1"/>
  <c r="K16" i="1"/>
  <c r="K15" i="1"/>
  <c r="K14" i="1"/>
  <c r="K5" i="1"/>
  <c r="K13" i="1"/>
  <c r="K12" i="1"/>
  <c r="K11" i="1"/>
  <c r="K10" i="1"/>
  <c r="K9" i="1"/>
  <c r="K8" i="1"/>
  <c r="K6" i="1"/>
  <c r="K7" i="1"/>
  <c r="I583" i="1"/>
  <c r="P583" i="1" s="1"/>
  <c r="I450" i="1"/>
  <c r="I449" i="1"/>
  <c r="I448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F614" i="1"/>
  <c r="F618" i="1"/>
  <c r="F622" i="1"/>
  <c r="F626" i="1"/>
  <c r="F630" i="1"/>
  <c r="F634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10" i="1"/>
  <c r="G610" i="1"/>
  <c r="H610" i="1"/>
  <c r="D635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10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F603" i="1"/>
  <c r="F600" i="1"/>
  <c r="F584" i="1"/>
  <c r="E607" i="1"/>
  <c r="N607" i="1" s="1"/>
  <c r="E606" i="1"/>
  <c r="N606" i="1" s="1"/>
  <c r="E605" i="1"/>
  <c r="N605" i="1" s="1"/>
  <c r="E604" i="1"/>
  <c r="N604" i="1" s="1"/>
  <c r="E603" i="1"/>
  <c r="N603" i="1" s="1"/>
  <c r="E602" i="1"/>
  <c r="E601" i="1"/>
  <c r="N601" i="1" s="1"/>
  <c r="E600" i="1"/>
  <c r="N600" i="1" s="1"/>
  <c r="E599" i="1"/>
  <c r="N599" i="1" s="1"/>
  <c r="E598" i="1"/>
  <c r="E597" i="1"/>
  <c r="E596" i="1"/>
  <c r="E595" i="1"/>
  <c r="E594" i="1"/>
  <c r="E593" i="1"/>
  <c r="E592" i="1"/>
  <c r="E591" i="1"/>
  <c r="E590" i="1"/>
  <c r="E589" i="1"/>
  <c r="N602" i="1" s="1"/>
  <c r="E588" i="1"/>
  <c r="E587" i="1"/>
  <c r="E586" i="1"/>
  <c r="E585" i="1"/>
  <c r="E584" i="1"/>
  <c r="E583" i="1"/>
  <c r="G583" i="1"/>
  <c r="H583" i="1"/>
  <c r="D584" i="1"/>
  <c r="K604" i="1" s="1"/>
  <c r="D585" i="1"/>
  <c r="K593" i="1" s="1"/>
  <c r="D586" i="1"/>
  <c r="D587" i="1"/>
  <c r="J587" i="1" s="1"/>
  <c r="D588" i="1"/>
  <c r="J588" i="1" s="1"/>
  <c r="D589" i="1"/>
  <c r="J589" i="1" s="1"/>
  <c r="D590" i="1"/>
  <c r="J590" i="1" s="1"/>
  <c r="D591" i="1"/>
  <c r="J591" i="1" s="1"/>
  <c r="D592" i="1"/>
  <c r="J592" i="1" s="1"/>
  <c r="D593" i="1"/>
  <c r="J593" i="1" s="1"/>
  <c r="D594" i="1"/>
  <c r="J594" i="1" s="1"/>
  <c r="D595" i="1"/>
  <c r="J595" i="1" s="1"/>
  <c r="D596" i="1"/>
  <c r="J596" i="1" s="1"/>
  <c r="D597" i="1"/>
  <c r="J597" i="1" s="1"/>
  <c r="D598" i="1"/>
  <c r="J598" i="1" s="1"/>
  <c r="D599" i="1"/>
  <c r="M599" i="1" s="1"/>
  <c r="D600" i="1"/>
  <c r="J600" i="1" s="1"/>
  <c r="D601" i="1"/>
  <c r="J601" i="1" s="1"/>
  <c r="D602" i="1"/>
  <c r="M602" i="1" s="1"/>
  <c r="D603" i="1"/>
  <c r="L603" i="1" s="1"/>
  <c r="D604" i="1"/>
  <c r="M604" i="1" s="1"/>
  <c r="D605" i="1"/>
  <c r="M605" i="1" s="1"/>
  <c r="D606" i="1"/>
  <c r="J606" i="1" s="1"/>
  <c r="D607" i="1"/>
  <c r="J607" i="1" s="1"/>
  <c r="D608" i="1"/>
  <c r="J586" i="1" s="1"/>
  <c r="D583" i="1"/>
  <c r="K600" i="1" s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449" i="1"/>
  <c r="F611" i="1" s="1"/>
  <c r="F450" i="1"/>
  <c r="F585" i="1" s="1"/>
  <c r="F451" i="1"/>
  <c r="F586" i="1" s="1"/>
  <c r="F452" i="1"/>
  <c r="F587" i="1" s="1"/>
  <c r="F453" i="1"/>
  <c r="F588" i="1" s="1"/>
  <c r="F454" i="1"/>
  <c r="F589" i="1" s="1"/>
  <c r="F455" i="1"/>
  <c r="F590" i="1" s="1"/>
  <c r="F456" i="1"/>
  <c r="F591" i="1" s="1"/>
  <c r="F457" i="1"/>
  <c r="F592" i="1" s="1"/>
  <c r="F458" i="1"/>
  <c r="F593" i="1" s="1"/>
  <c r="F459" i="1"/>
  <c r="F460" i="1"/>
  <c r="F595" i="1" s="1"/>
  <c r="F461" i="1"/>
  <c r="F596" i="1" s="1"/>
  <c r="F462" i="1"/>
  <c r="F597" i="1" s="1"/>
  <c r="F463" i="1"/>
  <c r="F598" i="1" s="1"/>
  <c r="F464" i="1"/>
  <c r="F599" i="1" s="1"/>
  <c r="L599" i="1" s="1"/>
  <c r="F465" i="1"/>
  <c r="F627" i="1" s="1"/>
  <c r="F466" i="1"/>
  <c r="F601" i="1" s="1"/>
  <c r="F467" i="1"/>
  <c r="F602" i="1" s="1"/>
  <c r="L602" i="1" s="1"/>
  <c r="F468" i="1"/>
  <c r="F469" i="1"/>
  <c r="F604" i="1" s="1"/>
  <c r="F470" i="1"/>
  <c r="F605" i="1" s="1"/>
  <c r="L605" i="1" s="1"/>
  <c r="F471" i="1"/>
  <c r="F606" i="1" s="1"/>
  <c r="F472" i="1"/>
  <c r="F607" i="1" s="1"/>
  <c r="F556" i="1"/>
  <c r="F529" i="1"/>
  <c r="F502" i="1"/>
  <c r="F475" i="1"/>
  <c r="F448" i="1"/>
  <c r="F610" i="1" s="1"/>
  <c r="E445" i="1"/>
  <c r="F445" i="1"/>
  <c r="D445" i="1"/>
  <c r="E438" i="1"/>
  <c r="F438" i="1"/>
  <c r="G438" i="1"/>
  <c r="H438" i="1"/>
  <c r="I438" i="1"/>
  <c r="D438" i="1"/>
  <c r="E430" i="1"/>
  <c r="F430" i="1"/>
  <c r="G430" i="1"/>
  <c r="D430" i="1"/>
  <c r="H422" i="1"/>
  <c r="E422" i="1"/>
  <c r="F422" i="1"/>
  <c r="G422" i="1"/>
  <c r="I422" i="1"/>
  <c r="D422" i="1"/>
  <c r="F33" i="1"/>
  <c r="G119" i="4"/>
  <c r="G120" i="4"/>
  <c r="G122" i="4"/>
  <c r="G123" i="4"/>
  <c r="G124" i="4"/>
  <c r="G118" i="4"/>
  <c r="G111" i="4"/>
  <c r="G112" i="4"/>
  <c r="G114" i="4"/>
  <c r="G115" i="4"/>
  <c r="G116" i="4"/>
  <c r="G110" i="4"/>
  <c r="D411" i="1"/>
  <c r="D410" i="1"/>
  <c r="D409" i="1"/>
  <c r="D408" i="1"/>
  <c r="D407" i="1"/>
  <c r="H411" i="1"/>
  <c r="G411" i="1"/>
  <c r="E411" i="1"/>
  <c r="H410" i="1"/>
  <c r="G410" i="1"/>
  <c r="E410" i="1"/>
  <c r="H409" i="1"/>
  <c r="G409" i="1"/>
  <c r="E409" i="1"/>
  <c r="H408" i="1"/>
  <c r="G408" i="1"/>
  <c r="E408" i="1"/>
  <c r="H407" i="1"/>
  <c r="G407" i="1"/>
  <c r="E407" i="1"/>
  <c r="H406" i="1"/>
  <c r="G406" i="1"/>
  <c r="E406" i="1"/>
  <c r="D406" i="1"/>
  <c r="H404" i="1"/>
  <c r="G404" i="1"/>
  <c r="E404" i="1"/>
  <c r="D404" i="1"/>
  <c r="H403" i="1"/>
  <c r="G403" i="1"/>
  <c r="E403" i="1"/>
  <c r="D403" i="1"/>
  <c r="H402" i="1"/>
  <c r="G402" i="1"/>
  <c r="E402" i="1"/>
  <c r="D402" i="1"/>
  <c r="H401" i="1"/>
  <c r="G401" i="1"/>
  <c r="E401" i="1"/>
  <c r="D401" i="1"/>
  <c r="H400" i="1"/>
  <c r="G400" i="1"/>
  <c r="E400" i="1"/>
  <c r="D400" i="1"/>
  <c r="H399" i="1"/>
  <c r="G399" i="1"/>
  <c r="E399" i="1"/>
  <c r="D399" i="1"/>
  <c r="F397" i="1"/>
  <c r="F396" i="1"/>
  <c r="F395" i="1"/>
  <c r="F394" i="1"/>
  <c r="F393" i="1"/>
  <c r="F392" i="1"/>
  <c r="F386" i="1"/>
  <c r="F387" i="1"/>
  <c r="F388" i="1"/>
  <c r="F389" i="1"/>
  <c r="F390" i="1"/>
  <c r="F385" i="1"/>
  <c r="F379" i="1"/>
  <c r="F380" i="1"/>
  <c r="F381" i="1"/>
  <c r="F382" i="1"/>
  <c r="F383" i="1"/>
  <c r="F378" i="1"/>
  <c r="F376" i="1"/>
  <c r="F375" i="1"/>
  <c r="F374" i="1"/>
  <c r="F373" i="1"/>
  <c r="F372" i="1"/>
  <c r="F371" i="1"/>
  <c r="F365" i="1"/>
  <c r="F366" i="1"/>
  <c r="F367" i="1"/>
  <c r="F368" i="1"/>
  <c r="F369" i="1"/>
  <c r="F364" i="1"/>
  <c r="F359" i="1"/>
  <c r="F360" i="1"/>
  <c r="F361" i="1"/>
  <c r="F362" i="1"/>
  <c r="F351" i="1"/>
  <c r="F352" i="1"/>
  <c r="F353" i="1"/>
  <c r="F354" i="1"/>
  <c r="F358" i="1"/>
  <c r="F357" i="1"/>
  <c r="F350" i="1"/>
  <c r="F349" i="1"/>
  <c r="F344" i="1"/>
  <c r="F343" i="1"/>
  <c r="F340" i="1"/>
  <c r="F339" i="1"/>
  <c r="F337" i="1"/>
  <c r="F335" i="1"/>
  <c r="F334" i="1"/>
  <c r="F328" i="1"/>
  <c r="F329" i="1"/>
  <c r="F330" i="1"/>
  <c r="F331" i="1"/>
  <c r="F326" i="1"/>
  <c r="F325" i="1"/>
  <c r="F327" i="1"/>
  <c r="I106" i="1"/>
  <c r="I105" i="1"/>
  <c r="I104" i="1"/>
  <c r="H245" i="1"/>
  <c r="H244" i="1"/>
  <c r="H243" i="1"/>
  <c r="H218" i="1"/>
  <c r="H217" i="1"/>
  <c r="H216" i="1"/>
  <c r="H164" i="1"/>
  <c r="H163" i="1"/>
  <c r="H162" i="1"/>
  <c r="H191" i="1"/>
  <c r="H190" i="1"/>
  <c r="H189" i="1"/>
  <c r="G298" i="1"/>
  <c r="G299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E297" i="1"/>
  <c r="G297" i="1"/>
  <c r="D297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82" i="1"/>
  <c r="G272" i="1"/>
  <c r="E293" i="1"/>
  <c r="N293" i="1" s="1"/>
  <c r="E294" i="1"/>
  <c r="N294" i="1" s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D272" i="1"/>
  <c r="K294" i="1" s="1"/>
  <c r="D273" i="1"/>
  <c r="J273" i="1" s="1"/>
  <c r="D274" i="1"/>
  <c r="J274" i="1" s="1"/>
  <c r="D275" i="1"/>
  <c r="J275" i="1" s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M286" i="1" s="1"/>
  <c r="D287" i="1"/>
  <c r="M287" i="1" s="1"/>
  <c r="D288" i="1"/>
  <c r="M288" i="1" s="1"/>
  <c r="D289" i="1"/>
  <c r="J289" i="1" s="1"/>
  <c r="D290" i="1"/>
  <c r="J290" i="1" s="1"/>
  <c r="D291" i="1"/>
  <c r="J291" i="1" s="1"/>
  <c r="D292" i="1"/>
  <c r="J292" i="1" s="1"/>
  <c r="D293" i="1"/>
  <c r="L293" i="1" s="1"/>
  <c r="D294" i="1"/>
  <c r="L294" i="1" s="1"/>
  <c r="D295" i="1"/>
  <c r="G271" i="1"/>
  <c r="E271" i="1"/>
  <c r="F204" i="1"/>
  <c r="F202" i="1"/>
  <c r="F203" i="1"/>
  <c r="F201" i="1"/>
  <c r="F176" i="1"/>
  <c r="F177" i="1"/>
  <c r="F148" i="1"/>
  <c r="F149" i="1"/>
  <c r="F150" i="1"/>
  <c r="F147" i="1"/>
  <c r="D271" i="1"/>
  <c r="K278" i="1" s="1"/>
  <c r="G270" i="1"/>
  <c r="E270" i="1"/>
  <c r="D270" i="1"/>
  <c r="K288" i="1" s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43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17" i="1"/>
  <c r="F216" i="1"/>
  <c r="F206" i="1"/>
  <c r="F207" i="1"/>
  <c r="F208" i="1"/>
  <c r="F209" i="1"/>
  <c r="F210" i="1"/>
  <c r="F211" i="1"/>
  <c r="F212" i="1"/>
  <c r="F213" i="1"/>
  <c r="F205" i="1"/>
  <c r="F191" i="1"/>
  <c r="F192" i="1"/>
  <c r="F193" i="1"/>
  <c r="F194" i="1"/>
  <c r="F195" i="1"/>
  <c r="F196" i="1"/>
  <c r="F197" i="1"/>
  <c r="F198" i="1"/>
  <c r="F199" i="1"/>
  <c r="F200" i="1"/>
  <c r="F190" i="1"/>
  <c r="F18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8" i="1"/>
  <c r="F179" i="1"/>
  <c r="F180" i="1"/>
  <c r="F181" i="1"/>
  <c r="F182" i="1"/>
  <c r="F183" i="1"/>
  <c r="F184" i="1"/>
  <c r="F185" i="1"/>
  <c r="F186" i="1"/>
  <c r="F162" i="1"/>
  <c r="F159" i="1"/>
  <c r="F158" i="1"/>
  <c r="F157" i="1"/>
  <c r="F156" i="1"/>
  <c r="F155" i="1"/>
  <c r="F136" i="1"/>
  <c r="F137" i="1"/>
  <c r="F138" i="1"/>
  <c r="F139" i="1"/>
  <c r="F140" i="1"/>
  <c r="F141" i="1"/>
  <c r="F142" i="1"/>
  <c r="F143" i="1"/>
  <c r="F144" i="1"/>
  <c r="F145" i="1"/>
  <c r="F146" i="1"/>
  <c r="F151" i="1"/>
  <c r="F152" i="1"/>
  <c r="F153" i="1"/>
  <c r="F154" i="1"/>
  <c r="F135" i="1"/>
  <c r="F34" i="1"/>
  <c r="F39" i="1"/>
  <c r="F37" i="1"/>
  <c r="F38" i="1"/>
  <c r="F36" i="1"/>
  <c r="G75" i="4"/>
  <c r="G91" i="4"/>
  <c r="G88" i="4"/>
  <c r="G86" i="4"/>
  <c r="G85" i="4"/>
  <c r="G84" i="4"/>
  <c r="L96" i="4" s="1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L18" i="4" s="1"/>
  <c r="G7" i="4"/>
  <c r="G8" i="4"/>
  <c r="G9" i="4"/>
  <c r="G10" i="4"/>
  <c r="G11" i="4"/>
  <c r="G12" i="4"/>
  <c r="G13" i="4"/>
  <c r="G14" i="4"/>
  <c r="G15" i="4"/>
  <c r="L27" i="4" s="1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7" i="1"/>
  <c r="F96" i="1"/>
  <c r="F95" i="1"/>
  <c r="F127" i="1"/>
  <c r="F128" i="1"/>
  <c r="F126" i="1"/>
  <c r="F29" i="1"/>
  <c r="F28" i="1"/>
  <c r="F27" i="1"/>
  <c r="J27" i="1" s="1"/>
  <c r="F70" i="1"/>
  <c r="F69" i="1"/>
  <c r="F68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9" i="1"/>
  <c r="F130" i="1"/>
  <c r="F131" i="1"/>
  <c r="F104" i="1"/>
  <c r="F3" i="2"/>
  <c r="F2" i="2"/>
  <c r="F92" i="1"/>
  <c r="F93" i="1"/>
  <c r="F94" i="1"/>
  <c r="F98" i="1"/>
  <c r="F99" i="1"/>
  <c r="F100" i="1"/>
  <c r="F91" i="1"/>
  <c r="F90" i="1"/>
  <c r="F89" i="1"/>
  <c r="F88" i="1"/>
  <c r="F87" i="1"/>
  <c r="F86" i="1"/>
  <c r="F85" i="1"/>
  <c r="F76" i="1"/>
  <c r="F77" i="1"/>
  <c r="F78" i="1"/>
  <c r="F79" i="1"/>
  <c r="F80" i="1"/>
  <c r="F81" i="1"/>
  <c r="F82" i="1"/>
  <c r="F83" i="1"/>
  <c r="F84" i="1"/>
  <c r="F74" i="1"/>
  <c r="F75" i="1"/>
  <c r="F63" i="1"/>
  <c r="F64" i="1"/>
  <c r="F65" i="1"/>
  <c r="F66" i="1"/>
  <c r="F67" i="1"/>
  <c r="F73" i="1"/>
  <c r="F52" i="1"/>
  <c r="F53" i="1"/>
  <c r="F54" i="1"/>
  <c r="F44" i="1"/>
  <c r="F45" i="1"/>
  <c r="F46" i="1"/>
  <c r="F47" i="1"/>
  <c r="F48" i="1"/>
  <c r="F49" i="1"/>
  <c r="F50" i="1"/>
  <c r="F51" i="1"/>
  <c r="F55" i="1"/>
  <c r="F56" i="1"/>
  <c r="F57" i="1"/>
  <c r="F58" i="1"/>
  <c r="F59" i="1"/>
  <c r="F60" i="1"/>
  <c r="F61" i="1"/>
  <c r="F62" i="1"/>
  <c r="F43" i="1"/>
  <c r="F17" i="1"/>
  <c r="F16" i="1"/>
  <c r="F15" i="1"/>
  <c r="F14" i="1"/>
  <c r="F12" i="1"/>
  <c r="F13" i="1"/>
  <c r="F11" i="1"/>
  <c r="J11" i="1" s="1"/>
  <c r="F10" i="1"/>
  <c r="F35" i="1"/>
  <c r="F32" i="1"/>
  <c r="F31" i="1"/>
  <c r="F30" i="1"/>
  <c r="F4" i="1"/>
  <c r="J4" i="1" s="1"/>
  <c r="F2" i="1"/>
  <c r="J2" i="1" s="1"/>
  <c r="F26" i="1"/>
  <c r="F25" i="1"/>
  <c r="F24" i="1"/>
  <c r="F23" i="1"/>
  <c r="F22" i="1"/>
  <c r="F20" i="1"/>
  <c r="F21" i="1"/>
  <c r="J21" i="1" s="1"/>
  <c r="F19" i="1"/>
  <c r="F18" i="1"/>
  <c r="J18" i="1" s="1"/>
  <c r="F9" i="1"/>
  <c r="F8" i="1"/>
  <c r="J8" i="1" s="1"/>
  <c r="F7" i="1"/>
  <c r="F6" i="1"/>
  <c r="F5" i="1"/>
  <c r="L53" i="8" l="1"/>
  <c r="E108" i="8"/>
  <c r="L108" i="8"/>
  <c r="E52" i="8"/>
  <c r="L99" i="4"/>
  <c r="L153" i="4"/>
  <c r="L93" i="4"/>
  <c r="E51" i="8"/>
  <c r="L47" i="8"/>
  <c r="E50" i="8"/>
  <c r="P605" i="1"/>
  <c r="O287" i="1"/>
  <c r="P287" i="1"/>
  <c r="Q287" i="1" s="1"/>
  <c r="O606" i="1"/>
  <c r="P289" i="1"/>
  <c r="Q289" i="1" s="1"/>
  <c r="O289" i="1"/>
  <c r="O288" i="1"/>
  <c r="P288" i="1"/>
  <c r="P290" i="1"/>
  <c r="O290" i="1"/>
  <c r="Q288" i="1"/>
  <c r="O291" i="1"/>
  <c r="P291" i="1"/>
  <c r="P292" i="1"/>
  <c r="Q292" i="1" s="1"/>
  <c r="O292" i="1"/>
  <c r="Q290" i="1"/>
  <c r="P293" i="1"/>
  <c r="Q293" i="1" s="1"/>
  <c r="O293" i="1"/>
  <c r="Q291" i="1"/>
  <c r="F594" i="1"/>
  <c r="F619" i="1"/>
  <c r="K281" i="1"/>
  <c r="K289" i="1"/>
  <c r="K586" i="1"/>
  <c r="K594" i="1"/>
  <c r="L600" i="1"/>
  <c r="L604" i="1"/>
  <c r="J293" i="1"/>
  <c r="M289" i="1"/>
  <c r="I586" i="1"/>
  <c r="P586" i="1" s="1"/>
  <c r="I602" i="1"/>
  <c r="P606" i="1"/>
  <c r="K282" i="1"/>
  <c r="K290" i="1"/>
  <c r="L287" i="1"/>
  <c r="K587" i="1"/>
  <c r="K595" i="1"/>
  <c r="K601" i="1"/>
  <c r="K605" i="1"/>
  <c r="J294" i="1"/>
  <c r="J286" i="1"/>
  <c r="M290" i="1"/>
  <c r="M600" i="1"/>
  <c r="M606" i="1"/>
  <c r="J583" i="1"/>
  <c r="J599" i="1"/>
  <c r="I588" i="1"/>
  <c r="P588" i="1" s="1"/>
  <c r="F633" i="1"/>
  <c r="F625" i="1"/>
  <c r="F617" i="1"/>
  <c r="K274" i="1"/>
  <c r="K283" i="1"/>
  <c r="K291" i="1"/>
  <c r="L288" i="1"/>
  <c r="K588" i="1"/>
  <c r="K596" i="1"/>
  <c r="L601" i="1"/>
  <c r="J270" i="1"/>
  <c r="M291" i="1"/>
  <c r="M601" i="1"/>
  <c r="M607" i="1"/>
  <c r="J584" i="1"/>
  <c r="J602" i="1"/>
  <c r="F632" i="1"/>
  <c r="F624" i="1"/>
  <c r="F616" i="1"/>
  <c r="K275" i="1"/>
  <c r="K284" i="1"/>
  <c r="K273" i="1"/>
  <c r="K589" i="1"/>
  <c r="K597" i="1"/>
  <c r="K602" i="1"/>
  <c r="K606" i="1"/>
  <c r="J271" i="1"/>
  <c r="M292" i="1"/>
  <c r="J585" i="1"/>
  <c r="J605" i="1"/>
  <c r="F631" i="1"/>
  <c r="F623" i="1"/>
  <c r="F615" i="1"/>
  <c r="K277" i="1"/>
  <c r="K285" i="1"/>
  <c r="K276" i="1"/>
  <c r="L290" i="1"/>
  <c r="K590" i="1"/>
  <c r="K598" i="1"/>
  <c r="L606" i="1"/>
  <c r="J287" i="1"/>
  <c r="J603" i="1"/>
  <c r="J272" i="1"/>
  <c r="M293" i="1"/>
  <c r="I591" i="1"/>
  <c r="P591" i="1" s="1"/>
  <c r="I599" i="1"/>
  <c r="Q22" i="1"/>
  <c r="K286" i="1"/>
  <c r="K292" i="1"/>
  <c r="K591" i="1"/>
  <c r="K599" i="1"/>
  <c r="K603" i="1"/>
  <c r="K607" i="1"/>
  <c r="L291" i="1"/>
  <c r="J288" i="1"/>
  <c r="J604" i="1"/>
  <c r="M294" i="1"/>
  <c r="M603" i="1"/>
  <c r="I585" i="1"/>
  <c r="P585" i="1" s="1"/>
  <c r="I593" i="1"/>
  <c r="P593" i="1" s="1"/>
  <c r="Q606" i="1" s="1"/>
  <c r="I601" i="1"/>
  <c r="O286" i="1"/>
  <c r="O294" i="1"/>
  <c r="Q23" i="1"/>
  <c r="L18" i="1"/>
  <c r="F629" i="1"/>
  <c r="F621" i="1"/>
  <c r="F613" i="1"/>
  <c r="K279" i="1"/>
  <c r="K287" i="1"/>
  <c r="K293" i="1"/>
  <c r="K592" i="1"/>
  <c r="L607" i="1"/>
  <c r="Q27" i="1"/>
  <c r="F628" i="1"/>
  <c r="F620" i="1"/>
  <c r="F612" i="1"/>
  <c r="K280" i="1"/>
  <c r="L48" i="8"/>
  <c r="L107" i="8"/>
  <c r="L51" i="8"/>
  <c r="L102" i="8"/>
  <c r="L49" i="8"/>
  <c r="L52" i="8"/>
  <c r="L103" i="8"/>
  <c r="E47" i="8"/>
  <c r="E48" i="8"/>
  <c r="L50" i="8"/>
  <c r="L104" i="8"/>
  <c r="L106" i="8"/>
  <c r="E49" i="8"/>
  <c r="L105" i="8"/>
  <c r="E103" i="8"/>
  <c r="E105" i="8"/>
  <c r="E102" i="8"/>
  <c r="E104" i="8"/>
  <c r="E106" i="8"/>
  <c r="E107" i="8"/>
  <c r="L21" i="1"/>
  <c r="L27" i="1"/>
  <c r="J5" i="1"/>
  <c r="I596" i="1"/>
  <c r="P596" i="1" s="1"/>
  <c r="I600" i="1"/>
  <c r="I594" i="1"/>
  <c r="P594" i="1" s="1"/>
  <c r="Q607" i="1" s="1"/>
  <c r="I611" i="1"/>
  <c r="I595" i="1"/>
  <c r="P595" i="1" s="1"/>
  <c r="I603" i="1"/>
  <c r="I604" i="1"/>
  <c r="I612" i="1"/>
  <c r="I592" i="1"/>
  <c r="P592" i="1" s="1"/>
  <c r="Q605" i="1" s="1"/>
  <c r="L89" i="2"/>
  <c r="L24" i="4"/>
  <c r="L21" i="4"/>
  <c r="L90" i="4"/>
  <c r="L147" i="4"/>
  <c r="L144" i="4"/>
  <c r="L150" i="4"/>
  <c r="F411" i="1"/>
  <c r="F403" i="1"/>
  <c r="F399" i="1"/>
  <c r="F402" i="1"/>
  <c r="F400" i="1"/>
  <c r="F583" i="1"/>
  <c r="F401" i="1"/>
  <c r="F407" i="1"/>
  <c r="F274" i="1"/>
  <c r="F408" i="1"/>
  <c r="F406" i="1"/>
  <c r="F409" i="1"/>
  <c r="F281" i="1"/>
  <c r="F273" i="1"/>
  <c r="F270" i="1"/>
  <c r="F304" i="1"/>
  <c r="F410" i="1"/>
  <c r="F320" i="1"/>
  <c r="F313" i="1"/>
  <c r="F278" i="1"/>
  <c r="F280" i="1"/>
  <c r="F272" i="1"/>
  <c r="F294" i="1"/>
  <c r="F315" i="1"/>
  <c r="F297" i="1"/>
  <c r="F404" i="1"/>
  <c r="F287" i="1"/>
  <c r="F302" i="1"/>
  <c r="F316" i="1"/>
  <c r="F306" i="1"/>
  <c r="F298" i="1"/>
  <c r="F292" i="1"/>
  <c r="L292" i="1" s="1"/>
  <c r="F291" i="1"/>
  <c r="H297" i="1"/>
  <c r="H298" i="1"/>
  <c r="F308" i="1"/>
  <c r="F299" i="1"/>
  <c r="H299" i="1"/>
  <c r="F303" i="1"/>
  <c r="F290" i="1"/>
  <c r="F319" i="1"/>
  <c r="F318" i="1"/>
  <c r="F307" i="1"/>
  <c r="F289" i="1"/>
  <c r="F288" i="1"/>
  <c r="F282" i="1"/>
  <c r="F311" i="1"/>
  <c r="F310" i="1"/>
  <c r="F312" i="1"/>
  <c r="F271" i="1"/>
  <c r="F279" i="1"/>
  <c r="F286" i="1"/>
  <c r="L286" i="1" s="1"/>
  <c r="F285" i="1"/>
  <c r="F314" i="1"/>
  <c r="F276" i="1"/>
  <c r="F321" i="1"/>
  <c r="F305" i="1"/>
  <c r="F283" i="1"/>
  <c r="F317" i="1"/>
  <c r="F309" i="1"/>
  <c r="F301" i="1"/>
  <c r="F300" i="1"/>
  <c r="H270" i="1"/>
  <c r="H272" i="1"/>
  <c r="H271" i="1"/>
  <c r="F293" i="1"/>
  <c r="F277" i="1"/>
  <c r="F284" i="1"/>
  <c r="F275" i="1"/>
  <c r="O604" i="1" l="1"/>
  <c r="P604" i="1"/>
  <c r="P601" i="1"/>
  <c r="O601" i="1"/>
  <c r="P602" i="1"/>
  <c r="Q602" i="1" s="1"/>
  <c r="O602" i="1"/>
  <c r="O600" i="1"/>
  <c r="P600" i="1"/>
  <c r="Q600" i="1" s="1"/>
  <c r="P599" i="1"/>
  <c r="O599" i="1"/>
  <c r="P603" i="1"/>
  <c r="Q603" i="1" s="1"/>
  <c r="O603" i="1"/>
  <c r="Q601" i="1"/>
  <c r="Q599" i="1"/>
  <c r="Q604" i="1"/>
  <c r="L289" i="1"/>
  <c r="O607" i="1"/>
  <c r="O605" i="1"/>
</calcChain>
</file>

<file path=xl/sharedStrings.xml><?xml version="1.0" encoding="utf-8"?>
<sst xmlns="http://schemas.openxmlformats.org/spreadsheetml/2006/main" count="1874" uniqueCount="553">
  <si>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</si>
  <si>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</si>
  <si>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</si>
  <si>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</si>
  <si>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</si>
  <si>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</si>
  <si>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</si>
  <si>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</si>
  <si>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</si>
  <si>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</si>
  <si>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</si>
  <si>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</si>
  <si>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</si>
  <si>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</si>
  <si>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</si>
  <si>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</si>
  <si>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</si>
  <si>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</si>
  <si>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</si>
  <si>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</si>
  <si>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</si>
  <si>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</si>
  <si>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</si>
  <si>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</si>
  <si>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</si>
  <si>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</si>
  <si>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</si>
  <si>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</si>
  <si>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</si>
  <si>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</si>
  <si>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</si>
  <si>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</si>
  <si>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</si>
  <si>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</si>
  <si>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</si>
  <si>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</si>
  <si>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</si>
  <si>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</si>
  <si>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</si>
  <si>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</si>
  <si>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</si>
  <si>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</si>
  <si>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</si>
  <si>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</si>
  <si>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</si>
  <si>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</si>
  <si>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</si>
  <si>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</si>
  <si>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</si>
  <si>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</si>
  <si>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</si>
  <si>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</si>
  <si>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</si>
  <si>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</si>
  <si>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</si>
  <si>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</si>
  <si>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</si>
  <si>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</si>
  <si>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</si>
  <si>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</si>
  <si>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</si>
  <si>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</si>
  <si>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</si>
  <si>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</si>
  <si>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</si>
  <si>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</si>
  <si>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</si>
  <si>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</si>
  <si>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</si>
  <si>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</si>
  <si>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</si>
  <si>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</si>
  <si>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</si>
  <si>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</si>
  <si>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</si>
  <si>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</si>
  <si>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</si>
  <si>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</si>
  <si>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</si>
  <si>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</si>
  <si>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</si>
  <si>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</si>
  <si>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</si>
  <si>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</si>
  <si>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</si>
  <si>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</si>
  <si>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</si>
  <si>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</si>
  <si>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</si>
  <si>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</si>
  <si>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</si>
  <si>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</si>
  <si>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</si>
  <si>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</si>
  <si>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</si>
  <si>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</si>
  <si>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</si>
  <si>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</si>
  <si>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</si>
  <si>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</si>
  <si>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</si>
  <si>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</si>
  <si>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</si>
  <si>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</si>
  <si>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</si>
  <si>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</si>
  <si>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</si>
  <si>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</si>
  <si>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</si>
  <si>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</si>
  <si>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</si>
  <si>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</si>
  <si>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</si>
  <si>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</si>
  <si>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</si>
  <si>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</si>
  <si>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</si>
  <si>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</si>
  <si>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</si>
  <si>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</si>
  <si>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</si>
  <si>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</si>
  <si>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</si>
  <si>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</si>
  <si>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</si>
  <si>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</si>
  <si>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</si>
  <si>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</si>
  <si>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</si>
  <si>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</si>
  <si>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</si>
  <si>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</si>
  <si>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</si>
  <si>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</si>
  <si>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</si>
  <si>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</si>
  <si>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</si>
  <si>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</si>
  <si>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</si>
  <si>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</si>
  <si>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</si>
  <si>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</si>
  <si>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</si>
  <si>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</si>
  <si>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</si>
  <si>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</si>
  <si>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</si>
  <si>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</si>
  <si>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</si>
  <si>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</si>
  <si>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</si>
  <si>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</si>
  <si>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</si>
  <si>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</si>
  <si>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</si>
  <si>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</si>
  <si>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</si>
  <si>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</si>
  <si>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</si>
  <si>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</si>
  <si>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</si>
  <si>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</si>
  <si>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</si>
  <si>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</si>
  <si>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</si>
  <si>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</si>
  <si>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</si>
  <si>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</si>
  <si>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</si>
  <si>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</si>
  <si>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</si>
  <si>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</si>
  <si>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</si>
  <si>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</si>
  <si>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</si>
  <si>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</si>
  <si>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</si>
  <si>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</si>
  <si>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</si>
  <si>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</si>
  <si>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</si>
  <si>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</si>
  <si>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</si>
  <si>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</si>
  <si>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</si>
  <si>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</si>
  <si>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</si>
  <si>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</si>
  <si>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</si>
  <si>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</si>
  <si>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</si>
  <si>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</si>
  <si>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</si>
  <si>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</si>
  <si>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</si>
  <si>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</si>
  <si>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</si>
  <si>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</si>
  <si>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</si>
  <si>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</si>
  <si>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</si>
  <si>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</si>
  <si>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</si>
  <si>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</si>
  <si>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</si>
  <si>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</si>
  <si>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</si>
  <si>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</si>
  <si>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</si>
  <si>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</si>
  <si>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</si>
  <si>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</si>
  <si>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</si>
  <si>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</si>
  <si>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</si>
  <si>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</si>
  <si>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</si>
  <si>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</si>
  <si>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</si>
  <si>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</si>
  <si>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</si>
  <si>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</si>
  <si>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</si>
  <si>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</si>
  <si>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</si>
  <si>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</si>
  <si>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</si>
  <si>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</si>
  <si>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</si>
  <si>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</si>
  <si>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</si>
  <si>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</si>
  <si>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</si>
  <si>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</si>
  <si>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</si>
  <si>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</si>
  <si>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</si>
  <si>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</si>
  <si>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</si>
  <si>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</si>
  <si>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</si>
  <si>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</si>
  <si>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</si>
  <si>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</si>
  <si>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</si>
  <si>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</si>
  <si>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</si>
  <si>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</si>
  <si>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</si>
  <si>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</si>
  <si>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</si>
  <si>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</si>
  <si>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</si>
  <si>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</si>
  <si>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</si>
  <si>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</si>
  <si>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</si>
  <si>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</si>
  <si>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</si>
  <si>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</si>
  <si>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</si>
  <si>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</si>
  <si>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</si>
  <si>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</si>
  <si>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</si>
  <si>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</si>
  <si>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</si>
  <si>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</si>
  <si>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</si>
  <si>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</si>
  <si>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</si>
  <si>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</si>
  <si>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</si>
  <si>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</si>
  <si>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</si>
  <si>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</si>
  <si>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</si>
  <si>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</si>
  <si>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</si>
  <si>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</si>
  <si>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</si>
  <si>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</si>
  <si>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</si>
  <si>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</si>
  <si>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</si>
  <si>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</si>
  <si>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</si>
  <si>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</si>
  <si>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</si>
  <si>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</si>
  <si>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</si>
  <si>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</si>
  <si>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</si>
  <si>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</si>
  <si>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</si>
  <si>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</si>
  <si>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</si>
  <si>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</si>
  <si>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</si>
  <si>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</si>
  <si>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</si>
  <si>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</si>
  <si>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</si>
  <si>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</si>
  <si>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</si>
  <si>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</si>
  <si>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</si>
  <si>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</si>
  <si>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</si>
  <si>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</si>
  <si>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</si>
  <si>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</si>
  <si>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</si>
  <si>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</si>
  <si>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</si>
  <si>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</si>
  <si>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</si>
  <si>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</si>
  <si>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</si>
  <si>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</si>
  <si>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</si>
  <si>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</si>
  <si>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</si>
  <si>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</si>
  <si>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</si>
  <si>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</si>
  <si>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</si>
  <si>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</si>
  <si>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</si>
  <si>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</si>
  <si>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</si>
  <si>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</si>
  <si>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</si>
  <si>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</si>
  <si>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</si>
  <si>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</si>
  <si>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</si>
  <si>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</si>
  <si>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</si>
  <si>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</si>
  <si>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</si>
  <si>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</si>
  <si>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</si>
  <si>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</si>
  <si>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</si>
  <si>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</si>
  <si>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</si>
  <si>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</si>
  <si>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</si>
  <si>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</si>
  <si>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</si>
  <si>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</si>
  <si>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</si>
  <si>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</si>
  <si>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</si>
  <si>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</si>
  <si>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</si>
  <si>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</si>
  <si>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</si>
  <si>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</si>
  <si>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</si>
  <si>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</si>
  <si>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</si>
  <si>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</si>
  <si>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</si>
  <si>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</si>
  <si>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</si>
  <si>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</si>
  <si>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</si>
  <si>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</si>
  <si>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</si>
  <si>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</si>
  <si>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</si>
  <si>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</si>
  <si>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</si>
  <si>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</si>
  <si>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</si>
  <si>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</si>
  <si>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</si>
  <si>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</si>
  <si>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</si>
  <si>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</si>
  <si>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</si>
  <si>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</si>
  <si>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</si>
  <si>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</si>
  <si>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</si>
  <si>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</si>
  <si>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</si>
  <si>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</si>
  <si>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</si>
  <si>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</si>
  <si>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</si>
  <si>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</si>
  <si>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</si>
  <si>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</si>
  <si>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</si>
  <si>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</si>
  <si>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</si>
  <si>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</si>
  <si>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</si>
  <si>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</si>
  <si>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</si>
  <si>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</si>
  <si>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</si>
  <si>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</si>
  <si>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</si>
  <si>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</si>
  <si>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</si>
  <si>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</si>
  <si>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</si>
  <si>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</si>
  <si>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</si>
  <si>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</si>
  <si>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</si>
  <si>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</si>
  <si>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</si>
  <si>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</si>
  <si>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</si>
  <si>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</si>
  <si>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</si>
  <si>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</si>
  <si>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</si>
  <si>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</si>
  <si>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</si>
  <si>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</si>
  <si>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</si>
  <si>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</si>
  <si>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</si>
  <si>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</si>
  <si>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</si>
  <si>
    <t>Couenne</t>
  </si>
  <si>
    <t>SCIP</t>
  </si>
  <si>
    <t>MUCOD-II</t>
  </si>
  <si>
    <t>run out of memory</t>
  </si>
  <si>
    <t>GRAPE+ST</t>
  </si>
  <si>
    <t>TR+ST</t>
  </si>
  <si>
    <t>GRAPE+STMT</t>
  </si>
  <si>
    <t>ADMM+STMT</t>
  </si>
  <si>
    <t>TR+STMT</t>
  </si>
  <si>
    <t>p-GRAPE+ST</t>
  </si>
  <si>
    <t>p-GRAPE+STMT</t>
  </si>
  <si>
    <t>MUSCOD-II</t>
  </si>
  <si>
    <t>Job 11034645 dispatched</t>
  </si>
  <si>
    <t>password: NhSfCFIq</t>
  </si>
  <si>
    <t>Job 11034648 dispatched</t>
  </si>
  <si>
    <t>password: sfmMyBIh</t>
  </si>
  <si>
    <t>Job 11034654 dispatched</t>
  </si>
  <si>
    <t>password: HYpjgRWz</t>
  </si>
  <si>
    <t>Job 11034655 dispatched</t>
  </si>
  <si>
    <t>password: xwoYBPEq</t>
  </si>
  <si>
    <t>Job 11034656 dispatched</t>
  </si>
  <si>
    <t>password: svbHzIZk</t>
  </si>
  <si>
    <t>Job 11034657 dispatched</t>
  </si>
  <si>
    <t>password: MopAQjme</t>
  </si>
  <si>
    <t>Job 11034658 dispatched</t>
  </si>
  <si>
    <t>password: XspgfKym</t>
  </si>
  <si>
    <t>Job 11034662 dispatched</t>
  </si>
  <si>
    <t>password: nSeCtRdI</t>
  </si>
  <si>
    <t>Job 11034664 dispatched</t>
  </si>
  <si>
    <t>password: lYysxQgV</t>
  </si>
  <si>
    <t>Job 11034660 dispatched</t>
  </si>
  <si>
    <t>password: lIJNQZbh</t>
  </si>
  <si>
    <t>Job 11034667 dispatched</t>
  </si>
  <si>
    <t>password: ovsjEbkH</t>
  </si>
  <si>
    <t>Job 11034668 dispatched</t>
  </si>
  <si>
    <t>password: pYxaDJEy</t>
  </si>
  <si>
    <t>Job 11034665 dispatched</t>
  </si>
  <si>
    <t>password: htJrWYbO</t>
  </si>
  <si>
    <t>Job 11034666 submitted to sokrates.la.asu.edu</t>
  </si>
  <si>
    <t>password: wtYqXHyI</t>
  </si>
  <si>
    <t>Job 11034659 submitted to thales.la.asu.edu</t>
  </si>
  <si>
    <t>password: KXdnjmRo</t>
  </si>
  <si>
    <t>Job 11034672 dispatched</t>
  </si>
  <si>
    <t>password: gJpzAkqV</t>
  </si>
  <si>
    <t>Job 11034669 dispatched</t>
  </si>
  <si>
    <t>password: WManKwJy</t>
  </si>
  <si>
    <t>Job 11034670 dispatched</t>
  </si>
  <si>
    <t>password: cSAoDxkR</t>
  </si>
  <si>
    <t>Job 11034671 submitted to athene.la.asu.edu</t>
  </si>
  <si>
    <t>password: TRnVemCU</t>
  </si>
  <si>
    <t>Job 11034673 submitted to neos.la.asu.edu</t>
  </si>
  <si>
    <t>password: sWnwxaIM</t>
  </si>
  <si>
    <t>NUSCOD-II</t>
  </si>
  <si>
    <t>OOM</t>
  </si>
  <si>
    <t>Job 11034726 dispatched</t>
  </si>
  <si>
    <t>password: SOxaNMRv</t>
  </si>
  <si>
    <t>Job 11034727 dispatched</t>
  </si>
  <si>
    <t>password: ZfFaEMtN</t>
  </si>
  <si>
    <t>Job 11034732 dispatched</t>
  </si>
  <si>
    <t>password: iYqvDeJP</t>
  </si>
  <si>
    <t>#11034731</t>
  </si>
  <si>
    <t>Job 11034737 submitted to thales.la.asu.edu</t>
  </si>
  <si>
    <t>password: XLlZpxGU</t>
  </si>
  <si>
    <t>Job 11034738 dispatched</t>
  </si>
  <si>
    <t>password: gWHtpasB</t>
  </si>
  <si>
    <t>15 iterations</t>
  </si>
  <si>
    <t>Optimization interrupted on limit.</t>
  </si>
  <si>
    <t>#10946751</t>
  </si>
  <si>
    <t>solving was interrupted [time limit reached]</t>
  </si>
  <si>
    <t>#10986255</t>
  </si>
  <si>
    <t>9056?</t>
  </si>
  <si>
    <t>Node/CPU limit or stack overflow some ifs obtained</t>
  </si>
  <si>
    <t>Exiting on maximum time</t>
  </si>
  <si>
    <t>11672 nodes</t>
  </si>
  <si>
    <t>#10947514</t>
  </si>
  <si>
    <t>7932 nodes</t>
  </si>
  <si>
    <t>#10947522</t>
  </si>
  <si>
    <t>700 iteration</t>
  </si>
  <si>
    <t>Instance</t>
  </si>
  <si>
    <t># qubits</t>
  </si>
  <si>
    <t># controllers</t>
  </si>
  <si>
    <t># time steps</t>
  </si>
  <si>
    <t>TV parameter</t>
  </si>
  <si>
    <t>Energy2</t>
  </si>
  <si>
    <t>Energy4</t>
  </si>
  <si>
    <t>Energy6</t>
  </si>
  <si>
    <t>CNOT5</t>
  </si>
  <si>
    <t>CNOT10</t>
  </si>
  <si>
    <t>CNOT15</t>
  </si>
  <si>
    <t>CNOT20</t>
  </si>
  <si>
    <t>CircuitH2</t>
  </si>
  <si>
    <t>CircuitLiH</t>
  </si>
  <si>
    <t># variables</t>
  </si>
  <si>
    <t># S</t>
  </si>
  <si>
    <t>Obj</t>
  </si>
  <si>
    <t>TV</t>
  </si>
  <si>
    <t>Obj-TV</t>
  </si>
  <si>
    <t>smallest interval</t>
  </si>
  <si>
    <t>CPU time</t>
  </si>
  <si>
    <t>iterations</t>
  </si>
  <si>
    <t>lb</t>
  </si>
  <si>
    <t>ub</t>
  </si>
  <si>
    <t>0.146731102(0)</t>
  </si>
  <si>
    <t>0.15215321 (0)</t>
  </si>
  <si>
    <t>0.0928703447 (0)</t>
  </si>
  <si>
    <t>with 0.5</t>
  </si>
  <si>
    <t>ADMM+STG</t>
  </si>
  <si>
    <t>ADMM+STGMT</t>
  </si>
  <si>
    <t>pGRPAE+MT</t>
  </si>
  <si>
    <t>pGRAPE+MS</t>
  </si>
  <si>
    <t>TR+MT</t>
  </si>
  <si>
    <t>TR+MS</t>
  </si>
  <si>
    <t>ADMM+MT</t>
  </si>
  <si>
    <t>ADMM+MS</t>
  </si>
  <si>
    <t>Root relaxation, IP, LP, gap</t>
  </si>
  <si>
    <t>pGRAPE</t>
  </si>
  <si>
    <t>TR</t>
  </si>
  <si>
    <t>pGRAPE+SUR</t>
  </si>
  <si>
    <t>TR+SUR</t>
  </si>
  <si>
    <t>pGRAPE+MT</t>
  </si>
  <si>
    <t>pGRAPE+SUR+ALB</t>
  </si>
  <si>
    <t>TR+SUR+ALB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</si>
</sst>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00"/>
  </numFmts>
  <fonts count="9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i/>
      <sz val="9.8000000000000007"/>
      <color rgb="FF9876AA"/>
      <name val="JetBrains Mono"/>
      <family val="3"/>
    </font>
    <font>
      <u/>
      <sz val="12"/>
      <color theme="1"/>
      <name val="Calibri"/>
      <family val="2"/>
      <scheme val="minor"/>
    </font>
    <font>
      <sz val="9.8000000000000007"/>
      <color rgb="FF6897BB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0" fillId="0" borderId="1" xfId="0" applyBorder="1"/>
    <xf numFmtId="10" fontId="0" fillId="0" borderId="0" xfId="1" applyNumberFormat="1" applyFont="1"/>
    <xf numFmtId="10" fontId="2" fillId="0" borderId="0" xfId="0" applyNumberFormat="1" applyFont="1"/>
    <xf numFmtId="0" fontId="0" fillId="5" borderId="0" xfId="0" applyFill="1"/>
    <xf numFmtId="10" fontId="0" fillId="5" borderId="0" xfId="1" applyNumberFormat="1" applyFont="1" applyFill="1"/>
    <xf numFmtId="167" fontId="0" fillId="5" borderId="0" xfId="0" applyNumberFormat="1" applyFill="1"/>
    <xf numFmtId="0" fontId="6" fillId="0" borderId="0" xfId="0" applyNumberFormat="1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0" fillId="0" borderId="0" xfId="0" applyNumberForma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Q770"/>
  <sheetViews>
    <sheetView topLeftCell="A756" workbookViewId="0">
      <selection activeCell="G162" sqref="G162"/>
    </sheetView>
  </sheetViews>
  <sheetFormatPr baseColWidth="10" defaultRowHeight="16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  <col min="9" max="9" width="15" customWidth="1"/>
    <col min="16" max="16" width="12.1640625" bestFit="1" customWidth="1"/>
  </cols>
  <sheetData>
    <row r="1" spans="1:16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6" ht="16" customHeight="1">
      <c r="A2" s="4" t="s">
        <v>26</v>
      </c>
      <c r="B2" t="s">
        <v>1</v>
      </c>
      <c r="C2" t="s">
        <v>27</v>
      </c>
      <c r="D2">
        <v>-0.99999999999889599</v>
      </c>
      <c r="E2">
        <v>0.999</v>
      </c>
      <c r="F2" s="1">
        <f>D2+E2*0.01</f>
        <v>-0.99000999999889594</v>
      </c>
      <c r="G2">
        <v>0.13</v>
      </c>
      <c r="J2">
        <f>F2/D40</f>
        <v>0.99000999999889594</v>
      </c>
      <c r="M2">
        <f>D2/D40</f>
        <v>0.99999999999889599</v>
      </c>
      <c r="P2">
        <f>1-D2/D40</f>
        <v>1.1040057756872557E-12</v>
      </c>
    </row>
    <row r="3" spans="1:16" s="11" customFormat="1">
      <c r="A3" s="14"/>
      <c r="B3" s="11" t="s">
        <v>5</v>
      </c>
      <c r="C3" s="11" t="s">
        <v>28</v>
      </c>
      <c r="D3" s="11">
        <v>-0.999908863506206</v>
      </c>
      <c r="E3" s="11">
        <v>0.52300000000000002</v>
      </c>
      <c r="F3" s="11">
        <v>-0.995</v>
      </c>
      <c r="G3" s="11">
        <v>29.56</v>
      </c>
      <c r="H3" s="11" t="s">
        <v>15</v>
      </c>
      <c r="J3" s="11">
        <f>F3/D40</f>
        <v>0.995</v>
      </c>
      <c r="M3" s="11">
        <f>D3/D40</f>
        <v>0.999908863506206</v>
      </c>
      <c r="P3">
        <f>1-D3/D40</f>
        <v>9.1136493793997353E-5</v>
      </c>
    </row>
    <row r="4" spans="1:16" s="11" customFormat="1" ht="34">
      <c r="A4" s="14"/>
      <c r="B4" s="11" t="s">
        <v>45</v>
      </c>
      <c r="C4" s="15" t="s">
        <v>46</v>
      </c>
      <c r="D4" s="11">
        <v>-0.99991053116624495</v>
      </c>
      <c r="E4" s="11">
        <v>0.56699999999999995</v>
      </c>
      <c r="F4" s="13">
        <f>D4+E4*0.01</f>
        <v>-0.994240531166245</v>
      </c>
      <c r="G4" s="11">
        <v>1.77</v>
      </c>
      <c r="H4" s="15" t="s">
        <v>47</v>
      </c>
      <c r="J4" s="11">
        <f>F4/D40</f>
        <v>0.994240531166245</v>
      </c>
      <c r="M4" s="11">
        <f>D4/D40</f>
        <v>0.99991053116624495</v>
      </c>
      <c r="P4">
        <f>1-D4/D40</f>
        <v>8.946883375504644E-5</v>
      </c>
    </row>
    <row r="5" spans="1:16">
      <c r="A5" s="4"/>
      <c r="B5" t="s">
        <v>6</v>
      </c>
      <c r="C5" t="s">
        <v>29</v>
      </c>
      <c r="D5">
        <v>-0.99957777368844503</v>
      </c>
      <c r="E5">
        <v>54</v>
      </c>
      <c r="F5" s="1">
        <f t="shared" ref="F5:F19" si="0">D5+E5*0.01</f>
        <v>-0.45957777368844499</v>
      </c>
      <c r="G5" t="s">
        <v>14</v>
      </c>
      <c r="H5" t="s">
        <v>8</v>
      </c>
      <c r="J5">
        <f>F5/D40</f>
        <v>0.45957777368844499</v>
      </c>
      <c r="K5">
        <f>(D5-D2)/D2</f>
        <v>-4.2222631045143441E-4</v>
      </c>
      <c r="M5" s="11">
        <f>D5/D40</f>
        <v>0.99957777368844503</v>
      </c>
      <c r="P5" s="8">
        <f>1-D5/D40</f>
        <v>4.2222631155497403E-4</v>
      </c>
    </row>
    <row r="6" spans="1:16" ht="34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  <c r="J6">
        <f>D6/D40</f>
        <v>0.84099999999999997</v>
      </c>
      <c r="K6">
        <f>(D2-D6)/D2</f>
        <v>0.15899999999907155</v>
      </c>
      <c r="M6" s="11">
        <f>D6/D40</f>
        <v>0.84099999999999997</v>
      </c>
      <c r="P6">
        <f>1-D6/D40</f>
        <v>0.15900000000000003</v>
      </c>
    </row>
    <row r="7" spans="1:16" ht="34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  <c r="J7">
        <f>D7/D40</f>
        <v>0.97099999999999997</v>
      </c>
      <c r="K7">
        <f>(D2-D7)/D2</f>
        <v>2.8999999998928036E-2</v>
      </c>
      <c r="M7" s="11">
        <f>D7/D40</f>
        <v>0.97099999999999997</v>
      </c>
      <c r="P7">
        <f>1-D7/D40</f>
        <v>2.9000000000000026E-2</v>
      </c>
    </row>
    <row r="8" spans="1:16">
      <c r="A8" s="4"/>
      <c r="B8" t="s">
        <v>13</v>
      </c>
      <c r="C8" t="s">
        <v>32</v>
      </c>
      <c r="D8">
        <v>-0.99959923333557998</v>
      </c>
      <c r="E8">
        <v>48</v>
      </c>
      <c r="F8" s="1">
        <f t="shared" si="0"/>
        <v>-0.51959923333558</v>
      </c>
      <c r="G8" t="s">
        <v>14</v>
      </c>
      <c r="H8" s="5" t="s">
        <v>18</v>
      </c>
      <c r="J8">
        <f>F8/D40</f>
        <v>0.51959923333558</v>
      </c>
      <c r="K8">
        <f>(D8-D3)/D3</f>
        <v>-3.096583918061216E-4</v>
      </c>
      <c r="M8" s="11">
        <f>D8/D40</f>
        <v>0.99959923333557998</v>
      </c>
      <c r="P8" s="8">
        <f>1-D8/D40</f>
        <v>4.0076666442001585E-4</v>
      </c>
    </row>
    <row r="9" spans="1:16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  <c r="J9">
        <f>D9/D40</f>
        <v>0.84599999999999997</v>
      </c>
      <c r="K9">
        <f>(D3-D9)/D3</f>
        <v>0.15392289149885185</v>
      </c>
      <c r="M9" s="11">
        <f>D9/D40</f>
        <v>0.84599999999999997</v>
      </c>
      <c r="P9" s="8">
        <f>1-D9/D40</f>
        <v>0.15400000000000003</v>
      </c>
    </row>
    <row r="10" spans="1:16" ht="15" customHeight="1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  <c r="J10">
        <f>D10/D40</f>
        <v>0.97199999999999998</v>
      </c>
      <c r="K10">
        <f>(D3-D10)/D3</f>
        <v>2.7911407254000015E-2</v>
      </c>
      <c r="M10" s="11">
        <f>D10/D40</f>
        <v>0.97199999999999998</v>
      </c>
      <c r="P10">
        <f>1-D10/D40</f>
        <v>2.8000000000000025E-2</v>
      </c>
    </row>
    <row r="11" spans="1:16">
      <c r="A11" s="4"/>
      <c r="B11" t="s">
        <v>60</v>
      </c>
      <c r="C11" t="s">
        <v>59</v>
      </c>
      <c r="D11">
        <v>-0.99508747315046198</v>
      </c>
      <c r="E11">
        <v>54</v>
      </c>
      <c r="F11" s="1">
        <f>D11+E11*0.01</f>
        <v>-0.45508747315046194</v>
      </c>
      <c r="G11" t="s">
        <v>14</v>
      </c>
      <c r="H11" s="5" t="s">
        <v>112</v>
      </c>
      <c r="J11">
        <f>F11/D40</f>
        <v>0.45508747315046194</v>
      </c>
      <c r="K11">
        <f>(D4-D11)/D4</f>
        <v>4.8234895677692355E-3</v>
      </c>
      <c r="M11" s="11">
        <f>D11/D40</f>
        <v>0.99508747315046198</v>
      </c>
      <c r="P11" s="8">
        <f>1-D11/D40</f>
        <v>4.9125268495380237E-3</v>
      </c>
    </row>
    <row r="12" spans="1:16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  <c r="J12">
        <f>D12/D40</f>
        <v>0.84099999999999997</v>
      </c>
      <c r="K12">
        <f>(D4-D12)/D4</f>
        <v>0.15892474997828035</v>
      </c>
      <c r="M12" s="11">
        <f>D12/D40</f>
        <v>0.84099999999999997</v>
      </c>
      <c r="P12">
        <f>1-D12/D40</f>
        <v>0.15900000000000003</v>
      </c>
    </row>
    <row r="13" spans="1:16" ht="15" customHeight="1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  <c r="J13">
        <f>D13/D40</f>
        <v>0.96</v>
      </c>
      <c r="K13">
        <f>(D4-D13)/D4</f>
        <v>3.991410223442228E-2</v>
      </c>
      <c r="M13" s="11">
        <f>D13/D40</f>
        <v>0.96</v>
      </c>
      <c r="P13" s="32">
        <f>1-D13/D40</f>
        <v>4.0000000000000036E-2</v>
      </c>
    </row>
    <row r="14" spans="1:16" ht="15" customHeight="1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  <c r="K14">
        <f>(D3-D14)/D3</f>
        <v>1</v>
      </c>
    </row>
    <row r="15" spans="1:16" ht="15" customHeight="1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  <c r="K15">
        <f>(D3-D15)/D3</f>
        <v>1</v>
      </c>
    </row>
    <row r="16" spans="1:16" ht="15" customHeight="1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  <c r="K16">
        <f>(D4-D16)/D4</f>
        <v>1</v>
      </c>
    </row>
    <row r="17" spans="1:17" ht="30" customHeight="1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  <c r="K17">
        <f>(D4-D17)/D4</f>
        <v>1</v>
      </c>
    </row>
    <row r="18" spans="1:17" ht="34">
      <c r="A18" s="4"/>
      <c r="B18" s="2" t="s">
        <v>21</v>
      </c>
      <c r="C18" s="2" t="s">
        <v>42</v>
      </c>
      <c r="D18">
        <v>-0.99727479353076398</v>
      </c>
      <c r="E18">
        <v>10</v>
      </c>
      <c r="F18" s="1">
        <f t="shared" si="0"/>
        <v>-0.897274793530764</v>
      </c>
      <c r="G18">
        <v>3.41</v>
      </c>
      <c r="H18" t="s">
        <v>19</v>
      </c>
      <c r="J18">
        <f>F18/D40</f>
        <v>0.897274793530764</v>
      </c>
      <c r="K18">
        <f>(D2-D18)/D2</f>
        <v>2.7252064681350216E-3</v>
      </c>
      <c r="L18" s="25">
        <f>(F18-F5)/F5</f>
        <v>0.95238944287815086</v>
      </c>
      <c r="M18">
        <f>D18/D40</f>
        <v>0.99727479353076398</v>
      </c>
      <c r="N18" s="25">
        <f t="shared" ref="N18:N23" si="2">(D18-D5)/D5</f>
        <v>-2.3039529472359526E-3</v>
      </c>
      <c r="O18" s="25">
        <f t="shared" ref="O18:O23" si="3">(E5-E18)/E5</f>
        <v>0.81481481481481477</v>
      </c>
      <c r="P18">
        <f>1-D18/D40</f>
        <v>2.7252064692360189E-3</v>
      </c>
      <c r="Q18" s="28">
        <f>(P5-P18)/P18</f>
        <v>-0.84506630366493274</v>
      </c>
    </row>
    <row r="19" spans="1:17" ht="34">
      <c r="A19" s="4"/>
      <c r="B19" s="2" t="s">
        <v>159</v>
      </c>
      <c r="C19" s="2" t="s">
        <v>35</v>
      </c>
      <c r="D19">
        <v>-0.99958606148574103</v>
      </c>
      <c r="E19">
        <v>4</v>
      </c>
      <c r="F19" s="1">
        <f t="shared" si="0"/>
        <v>-0.95958606148574099</v>
      </c>
      <c r="G19">
        <v>3.15</v>
      </c>
      <c r="H19" t="s">
        <v>23</v>
      </c>
      <c r="J19">
        <f>D19/D40</f>
        <v>0.99958606148574103</v>
      </c>
      <c r="K19">
        <f>(D2-D19)/D2</f>
        <v>4.1393851315542254E-4</v>
      </c>
      <c r="L19" s="25">
        <f>(D19-D6)/D6</f>
        <v>0.18856844409719509</v>
      </c>
      <c r="M19">
        <f>D19/D40</f>
        <v>0.99958606148574103</v>
      </c>
      <c r="N19" s="25">
        <f t="shared" si="2"/>
        <v>0.18856844409719509</v>
      </c>
      <c r="O19" s="25">
        <f t="shared" si="3"/>
        <v>0</v>
      </c>
      <c r="P19">
        <f>1-D19/D40</f>
        <v>4.1393851425897132E-4</v>
      </c>
      <c r="Q19" s="28">
        <f>(P6-P19)/P6</f>
        <v>0.99739661311786809</v>
      </c>
    </row>
    <row r="20" spans="1:17" ht="34">
      <c r="A20" s="4"/>
      <c r="B20" s="2" t="s">
        <v>161</v>
      </c>
      <c r="C20" s="2" t="s">
        <v>36</v>
      </c>
      <c r="D20">
        <v>-0.99958606148574103</v>
      </c>
      <c r="E20">
        <v>10</v>
      </c>
      <c r="F20" s="1">
        <f t="shared" ref="F20:F29" si="4">D20+E20*0.01</f>
        <v>-0.89958606148574105</v>
      </c>
      <c r="G20">
        <v>1.27</v>
      </c>
      <c r="H20" s="2" t="s">
        <v>24</v>
      </c>
      <c r="J20">
        <f>D20/D40</f>
        <v>0.99958606148574103</v>
      </c>
      <c r="K20">
        <f>(D2-D20)/D2</f>
        <v>4.1393851315542254E-4</v>
      </c>
      <c r="L20" s="25">
        <f>(D20-D7)/D7</f>
        <v>2.943981615421324E-2</v>
      </c>
      <c r="M20">
        <f>D20/D40</f>
        <v>0.99958606148574103</v>
      </c>
      <c r="N20" s="25">
        <f t="shared" si="2"/>
        <v>2.943981615421324E-2</v>
      </c>
      <c r="O20" s="25">
        <f t="shared" si="3"/>
        <v>0</v>
      </c>
      <c r="P20">
        <f>1-D20/D40</f>
        <v>4.1393851425897132E-4</v>
      </c>
      <c r="Q20" s="28">
        <f>(P7-P20)/P7</f>
        <v>0.98572625812900105</v>
      </c>
    </row>
    <row r="21" spans="1:17" ht="34">
      <c r="A21" s="4"/>
      <c r="B21" s="2" t="s">
        <v>20</v>
      </c>
      <c r="C21" s="2" t="s">
        <v>43</v>
      </c>
      <c r="D21">
        <v>-0.99632565026283304</v>
      </c>
      <c r="E21">
        <v>4</v>
      </c>
      <c r="F21" s="1">
        <f t="shared" si="4"/>
        <v>-0.956325650262833</v>
      </c>
      <c r="G21">
        <v>2.2599999999999998</v>
      </c>
      <c r="J21">
        <f>F21/D40</f>
        <v>0.956325650262833</v>
      </c>
      <c r="K21">
        <f>(D3-D21)/D3</f>
        <v>3.5835398346288614E-3</v>
      </c>
      <c r="L21" s="25">
        <f>(F21-F8)/F8</f>
        <v>0.8405062765848923</v>
      </c>
      <c r="M21">
        <f>D21/D40</f>
        <v>0.99632565026283304</v>
      </c>
      <c r="N21" s="25">
        <f t="shared" si="2"/>
        <v>-3.2748955417095187E-3</v>
      </c>
      <c r="O21" s="25">
        <f t="shared" si="3"/>
        <v>0.91666666666666663</v>
      </c>
      <c r="P21">
        <f>1-D21/D40</f>
        <v>3.6743497371669598E-3</v>
      </c>
      <c r="Q21" s="28">
        <f>(P8-P21)/P21</f>
        <v>-0.89092854706612123</v>
      </c>
    </row>
    <row r="22" spans="1:17" ht="34">
      <c r="A22" s="4"/>
      <c r="B22" s="2" t="s">
        <v>158</v>
      </c>
      <c r="C22" s="2" t="s">
        <v>37</v>
      </c>
      <c r="D22">
        <v>-0.95951379423236105</v>
      </c>
      <c r="E22">
        <v>6</v>
      </c>
      <c r="F22" s="1">
        <f t="shared" si="4"/>
        <v>-0.899513794232361</v>
      </c>
      <c r="G22">
        <v>1.59</v>
      </c>
      <c r="J22">
        <f>D22/D40</f>
        <v>0.95951379423236105</v>
      </c>
      <c r="K22">
        <f>(D3-D22)/D3</f>
        <v>4.0398751074371526E-2</v>
      </c>
      <c r="L22" s="25">
        <f>(D22-D9)/D9</f>
        <v>0.13417706174037952</v>
      </c>
      <c r="M22">
        <f>D22/D40</f>
        <v>0.95951379423236105</v>
      </c>
      <c r="N22" s="25">
        <f t="shared" si="2"/>
        <v>0.13417706174037952</v>
      </c>
      <c r="O22" s="25">
        <f t="shared" si="3"/>
        <v>0</v>
      </c>
      <c r="P22">
        <f>1-D22/D40</f>
        <v>4.048620576763895E-2</v>
      </c>
      <c r="Q22" s="28">
        <f>(P9-P22)/P9</f>
        <v>0.73710255995039642</v>
      </c>
    </row>
    <row r="23" spans="1:17" ht="34">
      <c r="A23" s="4"/>
      <c r="B23" s="2" t="s">
        <v>162</v>
      </c>
      <c r="C23" s="2" t="s">
        <v>38</v>
      </c>
      <c r="D23">
        <v>-0.99858636506259801</v>
      </c>
      <c r="E23">
        <v>8</v>
      </c>
      <c r="F23" s="1">
        <f t="shared" si="4"/>
        <v>-0.91858636506259805</v>
      </c>
      <c r="G23">
        <v>1.24</v>
      </c>
      <c r="J23">
        <f>D23/D40</f>
        <v>0.99858636506259801</v>
      </c>
      <c r="K23">
        <f>(D3-D23)/D3</f>
        <v>1.3226189824646763E-3</v>
      </c>
      <c r="L23" s="25">
        <f>(D23-D10)/D10</f>
        <v>2.735222743065642E-2</v>
      </c>
      <c r="M23">
        <f>D23/D40</f>
        <v>0.99858636506259801</v>
      </c>
      <c r="N23" s="25">
        <f t="shared" si="2"/>
        <v>2.735222743065642E-2</v>
      </c>
      <c r="O23" s="25">
        <f t="shared" si="3"/>
        <v>0.2</v>
      </c>
      <c r="P23">
        <f>1-D23/D40</f>
        <v>1.4136349374019863E-3</v>
      </c>
      <c r="Q23" s="28">
        <f>(P10-P23)/P10</f>
        <v>0.94951303794992914</v>
      </c>
    </row>
    <row r="24" spans="1:17" ht="34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4"/>
        <v>-0.871</v>
      </c>
      <c r="G24">
        <v>0.46</v>
      </c>
    </row>
    <row r="25" spans="1:17" ht="34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4"/>
        <v>-0.872</v>
      </c>
      <c r="G25">
        <v>0.37</v>
      </c>
    </row>
    <row r="26" spans="1:17" ht="34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4"/>
        <v>-0.91700000000000004</v>
      </c>
      <c r="G26">
        <v>3.75</v>
      </c>
    </row>
    <row r="27" spans="1:17" ht="34">
      <c r="A27" s="4"/>
      <c r="B27" s="2" t="s">
        <v>242</v>
      </c>
      <c r="C27" s="2" t="s">
        <v>237</v>
      </c>
      <c r="D27">
        <v>-0.99582488174068196</v>
      </c>
      <c r="E27">
        <v>8</v>
      </c>
      <c r="F27" s="1">
        <f t="shared" si="4"/>
        <v>-0.915824881740682</v>
      </c>
      <c r="G27">
        <v>5.21</v>
      </c>
      <c r="J27">
        <f>F27/D40</f>
        <v>0.915824881740682</v>
      </c>
      <c r="K27">
        <f>(D4-D27)/D4</f>
        <v>4.0860149965594459E-3</v>
      </c>
      <c r="L27" s="25">
        <f>(F27-F11)/F11</f>
        <v>1.0124150537492165</v>
      </c>
      <c r="M27">
        <f>D27/D40</f>
        <v>0.99582488174068196</v>
      </c>
      <c r="N27" s="25">
        <f>(D27-D11)/D11</f>
        <v>7.4104901339510612E-4</v>
      </c>
      <c r="O27" s="25">
        <f>(E11-E27)/E11</f>
        <v>0.85185185185185186</v>
      </c>
      <c r="P27">
        <f>1-D27/D40</f>
        <v>4.1751182593180447E-3</v>
      </c>
      <c r="Q27" s="28">
        <f>(P14-P27)/P11</f>
        <v>-0.84989220154810452</v>
      </c>
    </row>
    <row r="28" spans="1:17" ht="34">
      <c r="A28" s="4"/>
      <c r="B28" s="2" t="s">
        <v>244</v>
      </c>
      <c r="C28" s="2" t="s">
        <v>238</v>
      </c>
      <c r="D28">
        <v>-0.99706965777565504</v>
      </c>
      <c r="E28">
        <v>4</v>
      </c>
      <c r="F28" s="1">
        <f t="shared" si="4"/>
        <v>-0.957069657775655</v>
      </c>
      <c r="G28">
        <v>2.46</v>
      </c>
      <c r="J28">
        <f>D28/D40</f>
        <v>0.99706965777565504</v>
      </c>
      <c r="K28">
        <f>(D4-D28)/D4</f>
        <v>2.8411275829613122E-3</v>
      </c>
      <c r="L28" s="25">
        <f>(D28-D12)/D12</f>
        <v>0.18557628748591568</v>
      </c>
      <c r="M28">
        <f>D28/D40</f>
        <v>0.99706965777565504</v>
      </c>
      <c r="N28" s="25">
        <f>(D28-D12)/D12</f>
        <v>0.18557628748591568</v>
      </c>
      <c r="O28" s="25">
        <f>(E12-E28)/E12</f>
        <v>0</v>
      </c>
      <c r="P28">
        <f>1-D28/D40</f>
        <v>2.9303422243449617E-3</v>
      </c>
      <c r="Q28" s="28">
        <f>(P12-P28)/P12</f>
        <v>0.98157017468965435</v>
      </c>
    </row>
    <row r="29" spans="1:17" ht="34">
      <c r="A29" s="4"/>
      <c r="B29" s="2" t="s">
        <v>243</v>
      </c>
      <c r="C29" s="2" t="s">
        <v>239</v>
      </c>
      <c r="D29">
        <v>-0.99799790027656898</v>
      </c>
      <c r="E29">
        <v>10</v>
      </c>
      <c r="F29" s="1">
        <f t="shared" si="4"/>
        <v>-0.89799790027656901</v>
      </c>
      <c r="G29">
        <v>1.9</v>
      </c>
      <c r="J29">
        <f>D29/D40</f>
        <v>0.99799790027656898</v>
      </c>
      <c r="K29">
        <f>(D4-D29)/D4</f>
        <v>1.9128020258424266E-3</v>
      </c>
      <c r="L29" s="25">
        <f>(D29-D13)/D13</f>
        <v>3.9581146121426061E-2</v>
      </c>
      <c r="M29">
        <f>D29/D40</f>
        <v>0.99799790027656898</v>
      </c>
      <c r="N29" s="25">
        <f>(D29-D13)/D13</f>
        <v>3.9581146121426061E-2</v>
      </c>
      <c r="O29" s="25">
        <f>(E13-E29)/E13</f>
        <v>0</v>
      </c>
      <c r="P29">
        <f>1-D29/D40</f>
        <v>2.0020997234310167E-3</v>
      </c>
      <c r="Q29" s="28">
        <f>(P13-P29)/P13</f>
        <v>0.94994750691422458</v>
      </c>
    </row>
    <row r="30" spans="1:17" ht="17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9" si="5">D30+E30*0.01</f>
        <v>-0.90672000000000008</v>
      </c>
      <c r="G30">
        <v>0.18</v>
      </c>
      <c r="H30" t="s">
        <v>49</v>
      </c>
      <c r="O30">
        <f t="shared" ref="O30:O39" si="6">1-D30/-1</f>
        <v>8.3999999999999964E-2</v>
      </c>
    </row>
    <row r="31" spans="1:17" ht="17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5"/>
        <v>-0.90672000000000008</v>
      </c>
      <c r="G31" s="3">
        <v>0.1</v>
      </c>
      <c r="H31" t="s">
        <v>49</v>
      </c>
      <c r="O31">
        <f t="shared" si="6"/>
        <v>8.3999999999999964E-2</v>
      </c>
    </row>
    <row r="32" spans="1:17" ht="17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5"/>
        <v>-0.73199999999999998</v>
      </c>
      <c r="G32">
        <v>13628.4</v>
      </c>
      <c r="H32" t="s">
        <v>53</v>
      </c>
      <c r="O32">
        <f t="shared" si="6"/>
        <v>0.14800000000000002</v>
      </c>
    </row>
    <row r="33" spans="1:15">
      <c r="A33" s="4"/>
      <c r="C33" s="2"/>
      <c r="D33">
        <v>-0.85</v>
      </c>
      <c r="E33">
        <v>20</v>
      </c>
      <c r="F33" s="1">
        <f t="shared" si="5"/>
        <v>-0.64999999999999991</v>
      </c>
      <c r="G33">
        <v>300.02999999999997</v>
      </c>
      <c r="I33" t="s">
        <v>501</v>
      </c>
      <c r="J33" s="16" t="s">
        <v>502</v>
      </c>
      <c r="O33">
        <f t="shared" si="6"/>
        <v>0.15000000000000002</v>
      </c>
    </row>
    <row r="34" spans="1:15" ht="17">
      <c r="A34" s="4"/>
      <c r="C34" s="2" t="s">
        <v>418</v>
      </c>
      <c r="D34">
        <v>-0.85099999999999998</v>
      </c>
      <c r="E34">
        <v>8</v>
      </c>
      <c r="F34" s="1">
        <f t="shared" si="5"/>
        <v>-0.77100000000000002</v>
      </c>
      <c r="G34">
        <v>300.7</v>
      </c>
      <c r="I34">
        <v>25679</v>
      </c>
      <c r="J34" s="16" t="s">
        <v>499</v>
      </c>
      <c r="O34">
        <f t="shared" si="6"/>
        <v>0.14900000000000002</v>
      </c>
    </row>
    <row r="35" spans="1:15" ht="17">
      <c r="B35" t="s">
        <v>58</v>
      </c>
      <c r="C35" s="2" t="s">
        <v>56</v>
      </c>
      <c r="D35">
        <v>-0.99999999409999996</v>
      </c>
      <c r="E35">
        <v>8.6370000000000005</v>
      </c>
      <c r="F35" s="1">
        <f t="shared" si="5"/>
        <v>-0.9136299940999999</v>
      </c>
      <c r="G35">
        <v>1.67</v>
      </c>
      <c r="H35" t="s">
        <v>57</v>
      </c>
      <c r="I35" t="s">
        <v>496</v>
      </c>
      <c r="J35">
        <f>1-D35/-1</f>
        <v>5.900000044078979E-9</v>
      </c>
      <c r="O35">
        <f t="shared" si="6"/>
        <v>5.900000044078979E-9</v>
      </c>
    </row>
    <row r="36" spans="1:15" ht="17">
      <c r="C36" s="2" t="s">
        <v>416</v>
      </c>
      <c r="D36">
        <v>-0.876</v>
      </c>
      <c r="E36">
        <v>12</v>
      </c>
      <c r="F36" s="1">
        <f t="shared" si="5"/>
        <v>-0.75600000000000001</v>
      </c>
      <c r="G36">
        <v>14400.72</v>
      </c>
      <c r="H36" t="s">
        <v>53</v>
      </c>
      <c r="O36">
        <f t="shared" si="6"/>
        <v>0.124</v>
      </c>
    </row>
    <row r="37" spans="1:15" ht="17">
      <c r="C37" s="2"/>
      <c r="D37">
        <v>-0.85199999999999998</v>
      </c>
      <c r="E37">
        <v>12</v>
      </c>
      <c r="F37" s="1">
        <f t="shared" si="5"/>
        <v>-0.73199999999999998</v>
      </c>
      <c r="G37">
        <v>305.67</v>
      </c>
      <c r="I37" t="s">
        <v>504</v>
      </c>
      <c r="J37" s="19" t="s">
        <v>503</v>
      </c>
      <c r="O37">
        <f t="shared" si="6"/>
        <v>0.14800000000000002</v>
      </c>
    </row>
    <row r="38" spans="1:15" ht="17">
      <c r="C38" s="2" t="s">
        <v>417</v>
      </c>
      <c r="D38">
        <v>-0.52900000000000003</v>
      </c>
      <c r="E38">
        <v>34</v>
      </c>
      <c r="F38" s="1">
        <f t="shared" si="5"/>
        <v>-0.189</v>
      </c>
      <c r="G38">
        <v>14520.49</v>
      </c>
      <c r="H38" t="s">
        <v>53</v>
      </c>
      <c r="O38">
        <f t="shared" si="6"/>
        <v>0.47099999999999997</v>
      </c>
    </row>
    <row r="39" spans="1:15">
      <c r="D39">
        <v>-0.52900000000000003</v>
      </c>
      <c r="E39">
        <v>34</v>
      </c>
      <c r="F39" s="1">
        <f t="shared" si="5"/>
        <v>-0.189</v>
      </c>
      <c r="G39" s="16">
        <v>306.89</v>
      </c>
      <c r="I39" t="s">
        <v>506</v>
      </c>
      <c r="J39" s="16" t="s">
        <v>497</v>
      </c>
      <c r="O39">
        <f t="shared" si="6"/>
        <v>0.47099999999999997</v>
      </c>
    </row>
    <row r="40" spans="1:15" ht="17">
      <c r="C40" s="2" t="s">
        <v>420</v>
      </c>
      <c r="D40">
        <v>-1</v>
      </c>
      <c r="F40" s="1"/>
      <c r="G40" s="16"/>
    </row>
    <row r="41" spans="1:15">
      <c r="F41" s="1"/>
      <c r="G41" s="16"/>
    </row>
    <row r="42" spans="1:15" s="6" customFormat="1"/>
    <row r="43" spans="1:15">
      <c r="B43" t="s">
        <v>71</v>
      </c>
      <c r="C43" t="s">
        <v>27</v>
      </c>
      <c r="D43">
        <v>-0.94899999999999995</v>
      </c>
      <c r="E43">
        <v>2</v>
      </c>
      <c r="F43" s="1">
        <f>D43+E43*0.1</f>
        <v>-0.74899999999999989</v>
      </c>
      <c r="G43">
        <v>0.28000000000000003</v>
      </c>
    </row>
    <row r="44" spans="1:15">
      <c r="B44" t="s">
        <v>72</v>
      </c>
      <c r="C44" t="s">
        <v>28</v>
      </c>
      <c r="D44">
        <v>-0.79600000000000004</v>
      </c>
      <c r="E44">
        <v>0.76200000000000001</v>
      </c>
      <c r="F44" s="1">
        <f t="shared" ref="F44:F70" si="7">D44+E44*0.1</f>
        <v>-0.7198</v>
      </c>
      <c r="G44">
        <v>14.82</v>
      </c>
      <c r="H44" t="s">
        <v>70</v>
      </c>
    </row>
    <row r="45" spans="1:15" ht="17">
      <c r="B45" t="s">
        <v>73</v>
      </c>
      <c r="C45" s="2" t="s">
        <v>46</v>
      </c>
      <c r="D45">
        <v>-0.90700000000000003</v>
      </c>
      <c r="E45">
        <v>1.355</v>
      </c>
      <c r="F45" s="1">
        <f t="shared" si="7"/>
        <v>-0.77150000000000007</v>
      </c>
      <c r="G45">
        <v>1.38</v>
      </c>
    </row>
    <row r="46" spans="1:15">
      <c r="B46" t="s">
        <v>74</v>
      </c>
      <c r="C46" t="s">
        <v>29</v>
      </c>
      <c r="D46">
        <v>-0.94899999999999995</v>
      </c>
      <c r="E46">
        <v>2</v>
      </c>
      <c r="F46" s="1">
        <f t="shared" si="7"/>
        <v>-0.74899999999999989</v>
      </c>
      <c r="G46" t="s">
        <v>14</v>
      </c>
    </row>
    <row r="47" spans="1:15">
      <c r="B47" t="s">
        <v>75</v>
      </c>
      <c r="C47" t="s">
        <v>30</v>
      </c>
      <c r="D47">
        <v>-0.94899999999999995</v>
      </c>
      <c r="E47">
        <v>2</v>
      </c>
      <c r="F47" s="1">
        <f t="shared" si="7"/>
        <v>-0.74899999999999989</v>
      </c>
      <c r="G47" t="s">
        <v>14</v>
      </c>
    </row>
    <row r="48" spans="1:15">
      <c r="B48" t="s">
        <v>76</v>
      </c>
      <c r="C48" t="s">
        <v>31</v>
      </c>
      <c r="D48">
        <v>-0.94899999999999995</v>
      </c>
      <c r="E48">
        <v>2</v>
      </c>
      <c r="F48" s="1">
        <f t="shared" si="7"/>
        <v>-0.74899999999999989</v>
      </c>
      <c r="G48" t="s">
        <v>14</v>
      </c>
    </row>
    <row r="49" spans="2:7">
      <c r="B49" t="s">
        <v>77</v>
      </c>
      <c r="C49" t="s">
        <v>32</v>
      </c>
      <c r="D49">
        <v>-0.80600000000000005</v>
      </c>
      <c r="E49">
        <v>30</v>
      </c>
      <c r="F49" s="1">
        <f>D52+E52*0.1</f>
        <v>0.4880000000000001</v>
      </c>
      <c r="G49" t="s">
        <v>14</v>
      </c>
    </row>
    <row r="50" spans="2:7">
      <c r="B50" t="s">
        <v>78</v>
      </c>
      <c r="C50" t="s">
        <v>33</v>
      </c>
      <c r="D50">
        <v>-0.76500000000000001</v>
      </c>
      <c r="E50">
        <v>2</v>
      </c>
      <c r="F50" s="1">
        <f>D53+E53*0.1</f>
        <v>-0.73100000000000009</v>
      </c>
      <c r="G50" t="s">
        <v>14</v>
      </c>
    </row>
    <row r="51" spans="2:7">
      <c r="B51" t="s">
        <v>79</v>
      </c>
      <c r="C51" t="s">
        <v>34</v>
      </c>
      <c r="D51">
        <v>-0.71399999999999997</v>
      </c>
      <c r="E51">
        <v>10</v>
      </c>
      <c r="F51" s="1">
        <f>D54+E54*0.1</f>
        <v>7.8999999999999959E-2</v>
      </c>
      <c r="G51">
        <v>0.01</v>
      </c>
    </row>
    <row r="52" spans="2:7">
      <c r="B52" t="s">
        <v>80</v>
      </c>
      <c r="C52" t="s">
        <v>59</v>
      </c>
      <c r="D52">
        <v>-0.91200000000000003</v>
      </c>
      <c r="E52">
        <v>14</v>
      </c>
      <c r="F52" s="1">
        <f>D52+E52*0.1</f>
        <v>0.4880000000000001</v>
      </c>
      <c r="G52" t="s">
        <v>14</v>
      </c>
    </row>
    <row r="53" spans="2:7">
      <c r="B53" t="s">
        <v>81</v>
      </c>
      <c r="C53" t="s">
        <v>35</v>
      </c>
      <c r="D53">
        <v>-0.93100000000000005</v>
      </c>
      <c r="E53">
        <v>2</v>
      </c>
      <c r="F53" s="1">
        <f>D53+E53*0.1</f>
        <v>-0.73100000000000009</v>
      </c>
      <c r="G53" t="s">
        <v>14</v>
      </c>
    </row>
    <row r="54" spans="2:7">
      <c r="B54" t="s">
        <v>163</v>
      </c>
      <c r="C54" t="s">
        <v>36</v>
      </c>
      <c r="D54">
        <v>-0.92100000000000004</v>
      </c>
      <c r="E54">
        <v>10</v>
      </c>
      <c r="F54" s="1">
        <f>D54+E54*0.1</f>
        <v>7.8999999999999959E-2</v>
      </c>
      <c r="G54">
        <v>0.01</v>
      </c>
    </row>
    <row r="55" spans="2:7">
      <c r="B55" t="s">
        <v>86</v>
      </c>
      <c r="C55" t="s">
        <v>63</v>
      </c>
      <c r="D55" s="1">
        <v>-0.94899999999999995</v>
      </c>
      <c r="E55">
        <v>2</v>
      </c>
      <c r="F55" s="1">
        <f t="shared" si="7"/>
        <v>-0.74899999999999989</v>
      </c>
      <c r="G55" t="s">
        <v>14</v>
      </c>
    </row>
    <row r="56" spans="2:7">
      <c r="B56" t="s">
        <v>85</v>
      </c>
      <c r="C56" t="s">
        <v>62</v>
      </c>
      <c r="D56" s="1">
        <v>-0.76500000000000001</v>
      </c>
      <c r="E56">
        <v>2</v>
      </c>
      <c r="F56" s="1">
        <f t="shared" si="7"/>
        <v>-0.56499999999999995</v>
      </c>
      <c r="G56" t="s">
        <v>14</v>
      </c>
    </row>
    <row r="57" spans="2:7">
      <c r="B57" t="s">
        <v>86</v>
      </c>
      <c r="C57" t="s">
        <v>68</v>
      </c>
      <c r="D57" s="1">
        <v>-0.94899999999999995</v>
      </c>
      <c r="E57">
        <v>2</v>
      </c>
      <c r="F57" s="1">
        <f t="shared" si="7"/>
        <v>-0.74899999999999989</v>
      </c>
      <c r="G57" t="s">
        <v>14</v>
      </c>
    </row>
    <row r="58" spans="2:7" ht="33" customHeight="1">
      <c r="B58" t="s">
        <v>85</v>
      </c>
      <c r="C58" s="2" t="s">
        <v>69</v>
      </c>
      <c r="D58" s="1">
        <v>-0.76500000000000001</v>
      </c>
      <c r="E58">
        <v>2</v>
      </c>
      <c r="F58" s="1">
        <f t="shared" si="7"/>
        <v>-0.56499999999999995</v>
      </c>
      <c r="G58" t="s">
        <v>14</v>
      </c>
    </row>
    <row r="59" spans="2:7" ht="34">
      <c r="B59" s="2" t="s">
        <v>82</v>
      </c>
      <c r="C59" s="2" t="s">
        <v>42</v>
      </c>
      <c r="D59">
        <v>-0.94899999999999995</v>
      </c>
      <c r="E59">
        <v>2</v>
      </c>
      <c r="F59" s="1">
        <f t="shared" si="7"/>
        <v>-0.74899999999999989</v>
      </c>
      <c r="G59">
        <v>0.15</v>
      </c>
    </row>
    <row r="60" spans="2:7" ht="34">
      <c r="B60" s="2" t="s">
        <v>156</v>
      </c>
      <c r="C60" s="2" t="s">
        <v>35</v>
      </c>
      <c r="D60">
        <v>-0.94899999999999995</v>
      </c>
      <c r="E60">
        <v>2</v>
      </c>
      <c r="F60" s="1">
        <f t="shared" si="7"/>
        <v>-0.74899999999999989</v>
      </c>
      <c r="G60" s="7">
        <v>0.13</v>
      </c>
    </row>
    <row r="61" spans="2:7" ht="34">
      <c r="B61" s="2" t="s">
        <v>165</v>
      </c>
      <c r="C61" s="2" t="s">
        <v>36</v>
      </c>
      <c r="D61">
        <v>-0.94899999999999995</v>
      </c>
      <c r="E61">
        <v>2</v>
      </c>
      <c r="F61" s="1">
        <f t="shared" si="7"/>
        <v>-0.74899999999999989</v>
      </c>
      <c r="G61">
        <v>0.14000000000000001</v>
      </c>
    </row>
    <row r="62" spans="2:7" ht="34">
      <c r="B62" s="2" t="s">
        <v>83</v>
      </c>
      <c r="C62" s="2" t="s">
        <v>43</v>
      </c>
      <c r="D62">
        <v>-0.94899999999999995</v>
      </c>
      <c r="E62">
        <v>2</v>
      </c>
      <c r="F62" s="1">
        <f t="shared" si="7"/>
        <v>-0.74899999999999989</v>
      </c>
      <c r="G62">
        <v>0.31</v>
      </c>
    </row>
    <row r="63" spans="2:7" ht="34">
      <c r="B63" s="2" t="s">
        <v>157</v>
      </c>
      <c r="C63" s="2" t="s">
        <v>37</v>
      </c>
      <c r="D63">
        <v>-0.94899999999999995</v>
      </c>
      <c r="E63">
        <v>2</v>
      </c>
      <c r="F63" s="1">
        <f t="shared" si="7"/>
        <v>-0.74899999999999989</v>
      </c>
      <c r="G63">
        <v>0.6</v>
      </c>
    </row>
    <row r="64" spans="2:7" ht="34">
      <c r="B64" s="2" t="s">
        <v>164</v>
      </c>
      <c r="C64" s="2" t="s">
        <v>38</v>
      </c>
      <c r="D64">
        <v>-0.94899999999999995</v>
      </c>
      <c r="E64">
        <v>2</v>
      </c>
      <c r="F64" s="1">
        <f t="shared" si="7"/>
        <v>-0.74899999999999989</v>
      </c>
      <c r="G64">
        <v>0.85</v>
      </c>
    </row>
    <row r="65" spans="2:7" ht="34">
      <c r="B65" s="2" t="s">
        <v>84</v>
      </c>
      <c r="C65" s="2" t="s">
        <v>44</v>
      </c>
      <c r="D65">
        <v>-0.94899999999999995</v>
      </c>
      <c r="E65">
        <v>2</v>
      </c>
      <c r="F65" s="1">
        <f t="shared" si="7"/>
        <v>-0.74899999999999989</v>
      </c>
      <c r="G65">
        <v>0.26</v>
      </c>
    </row>
    <row r="66" spans="2:7" ht="34">
      <c r="B66" s="2" t="s">
        <v>97</v>
      </c>
      <c r="C66" s="2" t="s">
        <v>39</v>
      </c>
      <c r="D66">
        <v>-0.94899999999999995</v>
      </c>
      <c r="E66">
        <v>2</v>
      </c>
      <c r="F66" s="1">
        <f t="shared" si="7"/>
        <v>-0.74899999999999989</v>
      </c>
      <c r="G66">
        <v>0.69</v>
      </c>
    </row>
    <row r="67" spans="2:7" ht="34">
      <c r="B67" s="2" t="s">
        <v>98</v>
      </c>
      <c r="C67" s="2" t="s">
        <v>40</v>
      </c>
      <c r="D67">
        <v>-0.94899999999999995</v>
      </c>
      <c r="E67">
        <v>2</v>
      </c>
      <c r="F67" s="1">
        <f t="shared" si="7"/>
        <v>-0.74899999999999989</v>
      </c>
      <c r="G67">
        <v>0.24</v>
      </c>
    </row>
    <row r="68" spans="2:7" ht="32" customHeight="1">
      <c r="B68" s="2" t="s">
        <v>245</v>
      </c>
      <c r="C68" s="2" t="s">
        <v>237</v>
      </c>
      <c r="D68">
        <v>-0.94899999999999995</v>
      </c>
      <c r="E68">
        <v>2</v>
      </c>
      <c r="F68" s="1">
        <f t="shared" si="7"/>
        <v>-0.74899999999999989</v>
      </c>
      <c r="G68">
        <v>0.25</v>
      </c>
    </row>
    <row r="69" spans="2:7" ht="30" customHeight="1">
      <c r="B69" s="2" t="s">
        <v>240</v>
      </c>
      <c r="C69" s="2" t="s">
        <v>238</v>
      </c>
      <c r="D69">
        <v>-0.94899999999999995</v>
      </c>
      <c r="E69">
        <v>2</v>
      </c>
      <c r="F69" s="1">
        <f t="shared" si="7"/>
        <v>-0.74899999999999989</v>
      </c>
      <c r="G69">
        <v>0.21</v>
      </c>
    </row>
    <row r="70" spans="2:7" ht="32" customHeight="1">
      <c r="B70" s="2" t="s">
        <v>241</v>
      </c>
      <c r="C70" s="2" t="s">
        <v>239</v>
      </c>
      <c r="D70">
        <v>-0.94899999999999995</v>
      </c>
      <c r="E70">
        <v>2</v>
      </c>
      <c r="F70" s="1">
        <f t="shared" si="7"/>
        <v>-0.74899999999999989</v>
      </c>
      <c r="G70">
        <v>0.24</v>
      </c>
    </row>
    <row r="72" spans="2:7" s="6" customFormat="1"/>
    <row r="73" spans="2:7">
      <c r="B73" t="s">
        <v>88</v>
      </c>
      <c r="C73" t="s">
        <v>27</v>
      </c>
      <c r="D73">
        <v>-4.7359999999999998</v>
      </c>
      <c r="E73">
        <v>9.8680000000000003</v>
      </c>
      <c r="F73" s="1">
        <f t="shared" ref="F73:F100" si="8">D73+E73*0.01</f>
        <v>-4.6373199999999999</v>
      </c>
      <c r="G73">
        <v>40.481000000000002</v>
      </c>
    </row>
    <row r="74" spans="2:7">
      <c r="B74" t="s">
        <v>89</v>
      </c>
      <c r="C74" t="s">
        <v>28</v>
      </c>
      <c r="D74">
        <v>-4.6550000000000002</v>
      </c>
      <c r="E74">
        <v>2.5179999999999998</v>
      </c>
      <c r="F74" s="1">
        <f t="shared" si="8"/>
        <v>-4.6298200000000005</v>
      </c>
      <c r="G74">
        <v>1143.44</v>
      </c>
    </row>
    <row r="75" spans="2:7" ht="17">
      <c r="B75" t="s">
        <v>106</v>
      </c>
      <c r="C75" s="2" t="s">
        <v>46</v>
      </c>
      <c r="D75">
        <v>-4.734</v>
      </c>
      <c r="E75">
        <v>7.0789999999999997</v>
      </c>
      <c r="F75" s="1">
        <f t="shared" si="8"/>
        <v>-4.6632100000000003</v>
      </c>
      <c r="G75">
        <v>151.85</v>
      </c>
    </row>
    <row r="76" spans="2:7">
      <c r="B76" t="s">
        <v>90</v>
      </c>
      <c r="C76" t="s">
        <v>29</v>
      </c>
      <c r="D76" s="1">
        <v>-4.67</v>
      </c>
      <c r="E76">
        <v>30</v>
      </c>
      <c r="F76" s="1">
        <f t="shared" si="8"/>
        <v>-4.37</v>
      </c>
      <c r="G76" t="s">
        <v>14</v>
      </c>
    </row>
    <row r="77" spans="2:7">
      <c r="B77" t="s">
        <v>91</v>
      </c>
      <c r="C77" t="s">
        <v>30</v>
      </c>
      <c r="D77">
        <v>-0.20300000000000001</v>
      </c>
      <c r="E77">
        <v>4</v>
      </c>
      <c r="F77" s="1">
        <f t="shared" si="8"/>
        <v>-0.16300000000000001</v>
      </c>
      <c r="G77" t="s">
        <v>14</v>
      </c>
    </row>
    <row r="78" spans="2:7">
      <c r="B78" t="s">
        <v>92</v>
      </c>
      <c r="C78" t="s">
        <v>31</v>
      </c>
      <c r="D78" s="1">
        <v>-4.62</v>
      </c>
      <c r="E78">
        <v>10</v>
      </c>
      <c r="F78" s="1">
        <f t="shared" si="8"/>
        <v>-4.5200000000000005</v>
      </c>
      <c r="G78" t="s">
        <v>14</v>
      </c>
    </row>
    <row r="79" spans="2:7">
      <c r="B79" t="s">
        <v>93</v>
      </c>
      <c r="C79" t="s">
        <v>32</v>
      </c>
      <c r="D79">
        <v>-4.6440000000000001</v>
      </c>
      <c r="E79">
        <v>56</v>
      </c>
      <c r="F79" s="1">
        <f t="shared" si="8"/>
        <v>-4.0839999999999996</v>
      </c>
      <c r="G79" t="s">
        <v>14</v>
      </c>
    </row>
    <row r="80" spans="2:7">
      <c r="B80" t="s">
        <v>94</v>
      </c>
      <c r="C80" t="s">
        <v>33</v>
      </c>
      <c r="D80" s="1">
        <v>-0.28199999999999997</v>
      </c>
      <c r="E80">
        <v>6</v>
      </c>
      <c r="F80" s="1">
        <f t="shared" si="8"/>
        <v>-0.22199999999999998</v>
      </c>
      <c r="G80" t="s">
        <v>14</v>
      </c>
    </row>
    <row r="81" spans="2:7">
      <c r="B81" t="s">
        <v>95</v>
      </c>
      <c r="C81" t="s">
        <v>34</v>
      </c>
      <c r="D81">
        <v>-4.1040000000000001</v>
      </c>
      <c r="E81">
        <v>10</v>
      </c>
      <c r="F81" s="1">
        <f t="shared" si="8"/>
        <v>-4.0040000000000004</v>
      </c>
      <c r="G81">
        <v>0.01</v>
      </c>
    </row>
    <row r="82" spans="2:7">
      <c r="B82" t="s">
        <v>107</v>
      </c>
      <c r="C82" t="s">
        <v>59</v>
      </c>
      <c r="D82" s="1">
        <v>-4.7220000000000004</v>
      </c>
      <c r="E82">
        <v>38</v>
      </c>
      <c r="F82" s="1">
        <f t="shared" si="8"/>
        <v>-4.3420000000000005</v>
      </c>
      <c r="G82" t="s">
        <v>14</v>
      </c>
    </row>
    <row r="83" spans="2:7">
      <c r="B83" t="s">
        <v>108</v>
      </c>
      <c r="C83" t="s">
        <v>35</v>
      </c>
      <c r="D83">
        <v>-0.20300000000000001</v>
      </c>
      <c r="E83">
        <v>4</v>
      </c>
      <c r="F83" s="1">
        <f t="shared" si="8"/>
        <v>-0.16300000000000001</v>
      </c>
      <c r="G83" t="s">
        <v>14</v>
      </c>
    </row>
    <row r="84" spans="2:7">
      <c r="B84" t="s">
        <v>109</v>
      </c>
      <c r="C84" t="s">
        <v>36</v>
      </c>
      <c r="D84" s="1">
        <v>-4.5810000000000004</v>
      </c>
      <c r="E84">
        <v>10</v>
      </c>
      <c r="F84" s="1">
        <f t="shared" si="8"/>
        <v>-4.4810000000000008</v>
      </c>
      <c r="G84" t="s">
        <v>14</v>
      </c>
    </row>
    <row r="85" spans="2:7">
      <c r="B85" t="s">
        <v>101</v>
      </c>
      <c r="C85" t="s">
        <v>63</v>
      </c>
      <c r="D85">
        <v>-2.8780000000000001</v>
      </c>
      <c r="E85">
        <v>4</v>
      </c>
      <c r="F85" s="1">
        <f t="shared" si="8"/>
        <v>-2.8380000000000001</v>
      </c>
      <c r="G85">
        <v>0.57999999999999996</v>
      </c>
    </row>
    <row r="86" spans="2:7">
      <c r="B86" t="s">
        <v>102</v>
      </c>
      <c r="C86" t="s">
        <v>62</v>
      </c>
      <c r="D86" s="1">
        <v>-1.272</v>
      </c>
      <c r="E86">
        <v>6</v>
      </c>
      <c r="F86" s="1">
        <f t="shared" si="8"/>
        <v>-1.212</v>
      </c>
      <c r="G86">
        <v>0.18</v>
      </c>
    </row>
    <row r="87" spans="2:7">
      <c r="B87" t="s">
        <v>103</v>
      </c>
      <c r="C87" t="s">
        <v>68</v>
      </c>
      <c r="D87">
        <v>0</v>
      </c>
      <c r="E87">
        <v>0</v>
      </c>
      <c r="F87" s="1">
        <f t="shared" si="8"/>
        <v>0</v>
      </c>
      <c r="G87">
        <v>0.28999999999999998</v>
      </c>
    </row>
    <row r="88" spans="2:7" ht="34" customHeight="1">
      <c r="B88" t="s">
        <v>104</v>
      </c>
      <c r="C88" s="2" t="s">
        <v>69</v>
      </c>
      <c r="D88" s="1">
        <v>-0.156</v>
      </c>
      <c r="E88">
        <v>6</v>
      </c>
      <c r="F88" s="1">
        <f t="shared" si="8"/>
        <v>-9.6000000000000002E-2</v>
      </c>
      <c r="G88">
        <v>5.83</v>
      </c>
    </row>
    <row r="89" spans="2:7" ht="34">
      <c r="B89" s="2" t="s">
        <v>105</v>
      </c>
      <c r="C89" s="2" t="s">
        <v>42</v>
      </c>
      <c r="D89">
        <v>-4.6859999999999999</v>
      </c>
      <c r="E89">
        <v>22</v>
      </c>
      <c r="F89" s="1">
        <f t="shared" si="8"/>
        <v>-4.4660000000000002</v>
      </c>
      <c r="G89">
        <v>19.510000000000002</v>
      </c>
    </row>
    <row r="90" spans="2:7" ht="34">
      <c r="B90" s="2" t="s">
        <v>155</v>
      </c>
      <c r="C90" s="2" t="s">
        <v>35</v>
      </c>
      <c r="D90" s="1">
        <v>-1.1319999999999999</v>
      </c>
      <c r="E90">
        <v>6</v>
      </c>
      <c r="F90" s="1">
        <f t="shared" si="8"/>
        <v>-1.0719999999999998</v>
      </c>
      <c r="G90">
        <v>20.02</v>
      </c>
    </row>
    <row r="91" spans="2:7" ht="34">
      <c r="B91" s="2" t="s">
        <v>166</v>
      </c>
      <c r="C91" s="2" t="s">
        <v>36</v>
      </c>
      <c r="D91">
        <v>-4.6660000000000004</v>
      </c>
      <c r="E91">
        <v>10</v>
      </c>
      <c r="F91" s="1">
        <f t="shared" si="8"/>
        <v>-4.5660000000000007</v>
      </c>
      <c r="G91">
        <v>10.5</v>
      </c>
    </row>
    <row r="92" spans="2:7" ht="34">
      <c r="B92" s="2" t="s">
        <v>96</v>
      </c>
      <c r="C92" s="2" t="s">
        <v>43</v>
      </c>
      <c r="D92" s="1">
        <v>-4.6440000000000001</v>
      </c>
      <c r="E92">
        <v>56</v>
      </c>
      <c r="F92" s="1">
        <f t="shared" si="8"/>
        <v>-4.0839999999999996</v>
      </c>
      <c r="G92">
        <v>5.93</v>
      </c>
    </row>
    <row r="93" spans="2:7" ht="34">
      <c r="B93" s="2" t="s">
        <v>154</v>
      </c>
      <c r="C93" s="2" t="s">
        <v>37</v>
      </c>
      <c r="D93">
        <v>-1.1319999999999999</v>
      </c>
      <c r="E93">
        <v>4</v>
      </c>
      <c r="F93" s="1">
        <f t="shared" si="8"/>
        <v>-1.0919999999999999</v>
      </c>
      <c r="G93">
        <v>14.34</v>
      </c>
    </row>
    <row r="94" spans="2:7" ht="34">
      <c r="B94" s="2" t="s">
        <v>167</v>
      </c>
      <c r="C94" s="2" t="s">
        <v>38</v>
      </c>
      <c r="D94" s="1">
        <v>-4.681</v>
      </c>
      <c r="E94">
        <v>10</v>
      </c>
      <c r="F94" s="1">
        <f t="shared" si="8"/>
        <v>-4.5810000000000004</v>
      </c>
      <c r="G94">
        <v>48.04</v>
      </c>
    </row>
    <row r="95" spans="2:7" ht="34">
      <c r="B95" s="2" t="s">
        <v>246</v>
      </c>
      <c r="C95" s="2" t="s">
        <v>237</v>
      </c>
      <c r="D95" s="1">
        <v>-4.7220000000000004</v>
      </c>
      <c r="E95">
        <v>38</v>
      </c>
      <c r="F95" s="1">
        <f t="shared" si="8"/>
        <v>-4.3420000000000005</v>
      </c>
      <c r="G95">
        <v>4.53</v>
      </c>
    </row>
    <row r="96" spans="2:7" ht="34">
      <c r="B96" s="2" t="s">
        <v>247</v>
      </c>
      <c r="C96" s="2" t="s">
        <v>238</v>
      </c>
      <c r="D96" s="1">
        <v>-1.1319999999999999</v>
      </c>
      <c r="E96">
        <v>6</v>
      </c>
      <c r="F96" s="1">
        <f t="shared" si="8"/>
        <v>-1.0719999999999998</v>
      </c>
      <c r="G96">
        <v>17.57</v>
      </c>
    </row>
    <row r="97" spans="2:9" ht="34">
      <c r="B97" s="2" t="s">
        <v>248</v>
      </c>
      <c r="C97" s="2" t="s">
        <v>239</v>
      </c>
      <c r="D97" s="1">
        <v>-4.6660000000000004</v>
      </c>
      <c r="E97">
        <v>10</v>
      </c>
      <c r="F97" s="1">
        <f t="shared" si="8"/>
        <v>-4.5660000000000007</v>
      </c>
      <c r="G97">
        <v>16.36</v>
      </c>
    </row>
    <row r="98" spans="2:9" ht="34">
      <c r="B98" s="2" t="s">
        <v>99</v>
      </c>
      <c r="C98" s="2" t="s">
        <v>44</v>
      </c>
      <c r="D98">
        <v>-4.5179999999999998</v>
      </c>
      <c r="E98">
        <v>20</v>
      </c>
      <c r="F98" s="1">
        <f t="shared" si="8"/>
        <v>-4.3179999999999996</v>
      </c>
      <c r="G98">
        <v>79.12</v>
      </c>
    </row>
    <row r="99" spans="2:9" ht="34">
      <c r="B99" s="2" t="s">
        <v>150</v>
      </c>
      <c r="C99" s="2" t="s">
        <v>39</v>
      </c>
      <c r="D99" s="1">
        <v>-1.548</v>
      </c>
      <c r="E99">
        <v>6</v>
      </c>
      <c r="F99" s="1">
        <f t="shared" si="8"/>
        <v>-1.488</v>
      </c>
      <c r="G99">
        <v>26.9</v>
      </c>
    </row>
    <row r="100" spans="2:9" ht="34">
      <c r="B100" s="2" t="s">
        <v>100</v>
      </c>
      <c r="C100" s="2" t="s">
        <v>40</v>
      </c>
      <c r="D100">
        <v>-4.681</v>
      </c>
      <c r="E100">
        <v>10</v>
      </c>
      <c r="F100" s="1">
        <f t="shared" si="8"/>
        <v>-4.5810000000000004</v>
      </c>
      <c r="G100">
        <v>88.38</v>
      </c>
    </row>
    <row r="101" spans="2:9" ht="17">
      <c r="B101" s="2"/>
      <c r="C101" s="2" t="s">
        <v>420</v>
      </c>
      <c r="D101" s="1">
        <v>-5</v>
      </c>
      <c r="F101" s="1"/>
    </row>
    <row r="103" spans="2:9" s="6" customFormat="1"/>
    <row r="104" spans="2:9">
      <c r="B104" t="s">
        <v>129</v>
      </c>
      <c r="C104" t="s">
        <v>27</v>
      </c>
      <c r="D104">
        <v>-3.9990000000000001</v>
      </c>
      <c r="E104">
        <v>4.5519999999999996</v>
      </c>
      <c r="F104" s="1">
        <f t="shared" ref="F104:F131" si="9">D104+E104*0.01</f>
        <v>-3.9534800000000003</v>
      </c>
      <c r="G104">
        <v>0.71</v>
      </c>
      <c r="I104">
        <f>D104/D132</f>
        <v>0.99975000000000003</v>
      </c>
    </row>
    <row r="105" spans="2:9">
      <c r="B105" t="s">
        <v>130</v>
      </c>
      <c r="C105" t="s">
        <v>28</v>
      </c>
      <c r="D105">
        <v>-3.9929999999999999</v>
      </c>
      <c r="E105">
        <v>3.4289999999999998</v>
      </c>
      <c r="F105" s="1">
        <f t="shared" si="9"/>
        <v>-3.95871</v>
      </c>
      <c r="G105">
        <v>133.13999999999999</v>
      </c>
      <c r="H105" t="s">
        <v>170</v>
      </c>
      <c r="I105">
        <f>D105/D132</f>
        <v>0.99824999999999997</v>
      </c>
    </row>
    <row r="106" spans="2:9" ht="17">
      <c r="B106" t="s">
        <v>131</v>
      </c>
      <c r="C106" s="2" t="s">
        <v>46</v>
      </c>
      <c r="D106">
        <v>-3.9990000000000001</v>
      </c>
      <c r="E106">
        <v>3.6829999999999998</v>
      </c>
      <c r="F106" s="1">
        <f t="shared" si="9"/>
        <v>-3.96217</v>
      </c>
      <c r="G106">
        <v>43.35</v>
      </c>
      <c r="I106">
        <f>D106/D132</f>
        <v>0.99975000000000003</v>
      </c>
    </row>
    <row r="107" spans="2:9">
      <c r="B107" t="s">
        <v>132</v>
      </c>
      <c r="C107" t="s">
        <v>29</v>
      </c>
      <c r="D107">
        <v>-3.9980000000000002</v>
      </c>
      <c r="E107">
        <v>42</v>
      </c>
      <c r="F107" s="1">
        <f t="shared" si="9"/>
        <v>-3.5780000000000003</v>
      </c>
      <c r="G107" t="s">
        <v>14</v>
      </c>
    </row>
    <row r="108" spans="2:9">
      <c r="B108" t="s">
        <v>133</v>
      </c>
      <c r="C108" t="s">
        <v>30</v>
      </c>
      <c r="D108">
        <v>-3.8839999999999999</v>
      </c>
      <c r="E108">
        <v>6</v>
      </c>
      <c r="F108" s="1">
        <f t="shared" si="9"/>
        <v>-3.8239999999999998</v>
      </c>
      <c r="G108" t="s">
        <v>14</v>
      </c>
    </row>
    <row r="109" spans="2:9">
      <c r="B109" t="s">
        <v>134</v>
      </c>
      <c r="C109" t="s">
        <v>31</v>
      </c>
      <c r="D109">
        <v>-3.92</v>
      </c>
      <c r="E109">
        <v>10</v>
      </c>
      <c r="F109" s="1">
        <f t="shared" si="9"/>
        <v>-3.82</v>
      </c>
      <c r="G109" t="s">
        <v>14</v>
      </c>
    </row>
    <row r="110" spans="2:9">
      <c r="B110" t="s">
        <v>135</v>
      </c>
      <c r="C110" t="s">
        <v>32</v>
      </c>
      <c r="D110">
        <v>-3.9940000000000002</v>
      </c>
      <c r="E110">
        <v>46</v>
      </c>
      <c r="F110" s="1">
        <f t="shared" si="9"/>
        <v>-3.5340000000000003</v>
      </c>
      <c r="G110" t="s">
        <v>14</v>
      </c>
    </row>
    <row r="111" spans="2:9">
      <c r="B111" t="s">
        <v>136</v>
      </c>
      <c r="C111" t="s">
        <v>33</v>
      </c>
      <c r="D111">
        <v>-3.8839999999999999</v>
      </c>
      <c r="E111">
        <v>6</v>
      </c>
      <c r="F111" s="1">
        <f t="shared" si="9"/>
        <v>-3.8239999999999998</v>
      </c>
      <c r="G111" t="s">
        <v>14</v>
      </c>
    </row>
    <row r="112" spans="2:9">
      <c r="B112" t="s">
        <v>137</v>
      </c>
      <c r="C112" t="s">
        <v>34</v>
      </c>
      <c r="D112">
        <v>-3.9279999999999999</v>
      </c>
      <c r="E112">
        <v>10</v>
      </c>
      <c r="F112" s="1">
        <f t="shared" si="9"/>
        <v>-3.8279999999999998</v>
      </c>
      <c r="G112" t="s">
        <v>14</v>
      </c>
    </row>
    <row r="113" spans="2:7">
      <c r="B113" t="s">
        <v>138</v>
      </c>
      <c r="C113" t="s">
        <v>59</v>
      </c>
      <c r="D113">
        <v>-3.9990000000000001</v>
      </c>
      <c r="E113">
        <v>38</v>
      </c>
      <c r="F113" s="1">
        <f t="shared" si="9"/>
        <v>-3.6190000000000002</v>
      </c>
      <c r="G113" t="s">
        <v>14</v>
      </c>
    </row>
    <row r="114" spans="2:7">
      <c r="B114" t="s">
        <v>139</v>
      </c>
      <c r="C114" t="s">
        <v>35</v>
      </c>
      <c r="D114">
        <v>-3.8839999999999999</v>
      </c>
      <c r="E114">
        <v>6</v>
      </c>
      <c r="F114" s="1">
        <f t="shared" si="9"/>
        <v>-3.8239999999999998</v>
      </c>
      <c r="G114" t="s">
        <v>14</v>
      </c>
    </row>
    <row r="115" spans="2:7">
      <c r="B115" t="s">
        <v>140</v>
      </c>
      <c r="C115" t="s">
        <v>36</v>
      </c>
      <c r="D115">
        <v>-3.9260000000000002</v>
      </c>
      <c r="E115">
        <v>10</v>
      </c>
      <c r="F115" s="1">
        <f t="shared" si="9"/>
        <v>-3.8260000000000001</v>
      </c>
      <c r="G115" t="s">
        <v>14</v>
      </c>
    </row>
    <row r="116" spans="2:7">
      <c r="B116" t="s">
        <v>141</v>
      </c>
      <c r="C116" t="s">
        <v>63</v>
      </c>
      <c r="D116">
        <v>-3.9969999999999999</v>
      </c>
      <c r="E116">
        <v>6</v>
      </c>
      <c r="F116" s="1">
        <f t="shared" si="9"/>
        <v>-3.9369999999999998</v>
      </c>
      <c r="G116">
        <v>0.13</v>
      </c>
    </row>
    <row r="117" spans="2:7">
      <c r="B117" t="s">
        <v>142</v>
      </c>
      <c r="C117" t="s">
        <v>62</v>
      </c>
      <c r="D117">
        <v>-3.9340000000000002</v>
      </c>
      <c r="E117">
        <v>6</v>
      </c>
      <c r="F117" s="1">
        <f t="shared" si="9"/>
        <v>-3.8740000000000001</v>
      </c>
      <c r="G117">
        <v>7.0000000000000007E-2</v>
      </c>
    </row>
    <row r="118" spans="2:7">
      <c r="B118" t="s">
        <v>143</v>
      </c>
      <c r="C118" t="s">
        <v>68</v>
      </c>
      <c r="D118">
        <v>-3.9969999999999999</v>
      </c>
      <c r="E118">
        <v>6</v>
      </c>
      <c r="F118" s="1">
        <f t="shared" si="9"/>
        <v>-3.9369999999999998</v>
      </c>
      <c r="G118">
        <v>0.09</v>
      </c>
    </row>
    <row r="119" spans="2:7" ht="30" customHeight="1">
      <c r="B119" t="s">
        <v>144</v>
      </c>
      <c r="C119" s="2" t="s">
        <v>69</v>
      </c>
      <c r="D119">
        <v>-3.9340000000000002</v>
      </c>
      <c r="E119">
        <v>6</v>
      </c>
      <c r="F119" s="1">
        <f t="shared" si="9"/>
        <v>-3.8740000000000001</v>
      </c>
      <c r="G119">
        <v>7.0000000000000007E-2</v>
      </c>
    </row>
    <row r="120" spans="2:7" ht="34">
      <c r="B120" s="2" t="s">
        <v>145</v>
      </c>
      <c r="C120" s="2" t="s">
        <v>42</v>
      </c>
      <c r="D120">
        <v>-3.9980000000000002</v>
      </c>
      <c r="E120">
        <v>42</v>
      </c>
      <c r="F120" s="1">
        <f t="shared" si="9"/>
        <v>-3.5780000000000003</v>
      </c>
      <c r="G120">
        <v>1.34</v>
      </c>
    </row>
    <row r="121" spans="2:7" ht="34">
      <c r="B121" s="2" t="s">
        <v>152</v>
      </c>
      <c r="C121" s="2" t="s">
        <v>35</v>
      </c>
      <c r="D121">
        <v>-3.8839999999999999</v>
      </c>
      <c r="E121">
        <v>6</v>
      </c>
      <c r="F121" s="1">
        <f t="shared" si="9"/>
        <v>-3.8239999999999998</v>
      </c>
      <c r="G121">
        <v>1.1100000000000001</v>
      </c>
    </row>
    <row r="122" spans="2:7" ht="34">
      <c r="B122" s="2" t="s">
        <v>169</v>
      </c>
      <c r="C122" s="2" t="s">
        <v>36</v>
      </c>
      <c r="D122">
        <v>-3.9620000000000002</v>
      </c>
      <c r="E122">
        <v>10</v>
      </c>
      <c r="F122" s="1">
        <f t="shared" si="9"/>
        <v>-3.8620000000000001</v>
      </c>
      <c r="G122">
        <v>2.23</v>
      </c>
    </row>
    <row r="123" spans="2:7" ht="34">
      <c r="B123" s="2" t="s">
        <v>146</v>
      </c>
      <c r="C123" s="2" t="s">
        <v>43</v>
      </c>
      <c r="D123">
        <v>-3.9940000000000002</v>
      </c>
      <c r="E123">
        <v>46</v>
      </c>
      <c r="F123" s="1">
        <f t="shared" si="9"/>
        <v>-3.5340000000000003</v>
      </c>
      <c r="G123">
        <v>1.31</v>
      </c>
    </row>
    <row r="124" spans="2:7" ht="34">
      <c r="B124" s="2" t="s">
        <v>153</v>
      </c>
      <c r="C124" s="2" t="s">
        <v>37</v>
      </c>
      <c r="D124">
        <v>-3.8839999999999999</v>
      </c>
      <c r="E124">
        <v>6</v>
      </c>
      <c r="F124" s="1">
        <f t="shared" si="9"/>
        <v>-3.8239999999999998</v>
      </c>
      <c r="G124">
        <v>1.27</v>
      </c>
    </row>
    <row r="125" spans="2:7" ht="34">
      <c r="B125" s="2" t="s">
        <v>168</v>
      </c>
      <c r="C125" s="2" t="s">
        <v>38</v>
      </c>
      <c r="D125">
        <v>-3.9710000000000001</v>
      </c>
      <c r="E125">
        <v>10</v>
      </c>
      <c r="F125" s="1">
        <f t="shared" si="9"/>
        <v>-3.871</v>
      </c>
      <c r="G125">
        <v>2.4</v>
      </c>
    </row>
    <row r="126" spans="2:7" ht="34">
      <c r="B126" s="2" t="s">
        <v>249</v>
      </c>
      <c r="C126" s="2" t="s">
        <v>237</v>
      </c>
      <c r="D126">
        <v>-3.9990000000000001</v>
      </c>
      <c r="E126">
        <v>38</v>
      </c>
      <c r="F126" s="1">
        <f t="shared" si="9"/>
        <v>-3.6190000000000002</v>
      </c>
      <c r="G126">
        <v>0.99</v>
      </c>
    </row>
    <row r="127" spans="2:7" ht="34">
      <c r="B127" s="2" t="s">
        <v>250</v>
      </c>
      <c r="C127" s="2" t="s">
        <v>238</v>
      </c>
      <c r="D127">
        <v>-3.8839999999999999</v>
      </c>
      <c r="E127">
        <v>6</v>
      </c>
      <c r="F127" s="1">
        <f t="shared" si="9"/>
        <v>-3.8239999999999998</v>
      </c>
      <c r="G127">
        <v>0.98</v>
      </c>
    </row>
    <row r="128" spans="2:7" ht="34">
      <c r="B128" s="2" t="s">
        <v>251</v>
      </c>
      <c r="C128" s="2" t="s">
        <v>239</v>
      </c>
      <c r="D128">
        <v>-3.9750000000000001</v>
      </c>
      <c r="E128">
        <v>10</v>
      </c>
      <c r="F128" s="1">
        <f t="shared" si="9"/>
        <v>-3.875</v>
      </c>
      <c r="G128">
        <v>2.15</v>
      </c>
    </row>
    <row r="129" spans="2:10" ht="34">
      <c r="B129" s="2" t="s">
        <v>147</v>
      </c>
      <c r="C129" s="2" t="s">
        <v>44</v>
      </c>
      <c r="D129">
        <v>-3.9889999999999999</v>
      </c>
      <c r="E129">
        <v>14</v>
      </c>
      <c r="F129" s="1">
        <f t="shared" si="9"/>
        <v>-3.8489999999999998</v>
      </c>
      <c r="G129">
        <v>22.66</v>
      </c>
    </row>
    <row r="130" spans="2:10" ht="34">
      <c r="B130" s="2" t="s">
        <v>149</v>
      </c>
      <c r="C130" s="2" t="s">
        <v>39</v>
      </c>
      <c r="D130">
        <v>-3.8839999999999999</v>
      </c>
      <c r="E130">
        <v>6</v>
      </c>
      <c r="F130" s="1">
        <f t="shared" si="9"/>
        <v>-3.8239999999999998</v>
      </c>
      <c r="G130">
        <v>1.1299999999999999</v>
      </c>
    </row>
    <row r="131" spans="2:10" ht="34">
      <c r="B131" s="2" t="s">
        <v>148</v>
      </c>
      <c r="C131" s="2" t="s">
        <v>40</v>
      </c>
      <c r="D131">
        <v>-3.992</v>
      </c>
      <c r="E131">
        <v>10</v>
      </c>
      <c r="F131" s="1">
        <f t="shared" si="9"/>
        <v>-3.8919999999999999</v>
      </c>
      <c r="G131">
        <v>13.8</v>
      </c>
    </row>
    <row r="132" spans="2:10" ht="17">
      <c r="B132" s="2"/>
      <c r="C132" s="2" t="s">
        <v>421</v>
      </c>
      <c r="D132">
        <v>-4</v>
      </c>
      <c r="F132" s="1"/>
    </row>
    <row r="134" spans="2:10" s="6" customFormat="1"/>
    <row r="135" spans="2:10">
      <c r="C135" t="s">
        <v>27</v>
      </c>
      <c r="D135">
        <v>-2.8849999999999998</v>
      </c>
      <c r="E135">
        <v>6.8949999999999996</v>
      </c>
      <c r="F135" s="1">
        <f>D135+E135*0.01</f>
        <v>-2.8160499999999997</v>
      </c>
      <c r="G135">
        <v>21.47</v>
      </c>
      <c r="I135">
        <f>D135/D160</f>
        <v>0.72816759212518922</v>
      </c>
    </row>
    <row r="136" spans="2:10">
      <c r="C136" t="s">
        <v>28</v>
      </c>
      <c r="D136">
        <v>-2.8410000000000002</v>
      </c>
      <c r="E136">
        <v>3.1110000000000002</v>
      </c>
      <c r="F136" s="1">
        <f t="shared" ref="F136:F159" si="10">D136+E136*0.01</f>
        <v>-2.8098900000000002</v>
      </c>
      <c r="G136">
        <v>839.77</v>
      </c>
      <c r="I136">
        <f>D136/D160</f>
        <v>0.71706208985360931</v>
      </c>
      <c r="J136">
        <f>1-I136</f>
        <v>0.28293791014639069</v>
      </c>
    </row>
    <row r="137" spans="2:10" ht="17">
      <c r="C137" s="2" t="s">
        <v>46</v>
      </c>
      <c r="D137">
        <v>-2.8809999999999998</v>
      </c>
      <c r="E137">
        <v>4.8780000000000001</v>
      </c>
      <c r="F137">
        <f t="shared" si="10"/>
        <v>-2.83222</v>
      </c>
      <c r="G137">
        <v>183.61</v>
      </c>
      <c r="I137">
        <f>D137/D160</f>
        <v>0.72715800100959105</v>
      </c>
    </row>
    <row r="138" spans="2:10">
      <c r="C138" t="s">
        <v>29</v>
      </c>
      <c r="D138">
        <v>-2.867</v>
      </c>
      <c r="E138">
        <v>30</v>
      </c>
      <c r="F138">
        <f t="shared" si="10"/>
        <v>-2.5670000000000002</v>
      </c>
      <c r="G138" t="s">
        <v>14</v>
      </c>
      <c r="I138">
        <f>D138/D160</f>
        <v>0.72362443210499749</v>
      </c>
    </row>
    <row r="139" spans="2:10">
      <c r="C139" t="s">
        <v>30</v>
      </c>
      <c r="D139">
        <v>-1.427</v>
      </c>
      <c r="E139">
        <v>6</v>
      </c>
      <c r="F139">
        <f t="shared" si="10"/>
        <v>-1.367</v>
      </c>
      <c r="G139" t="s">
        <v>14</v>
      </c>
      <c r="I139">
        <f>D139/D160</f>
        <v>0.36017163048965167</v>
      </c>
    </row>
    <row r="140" spans="2:10">
      <c r="C140" t="s">
        <v>31</v>
      </c>
      <c r="D140">
        <v>-2.7679999999999998</v>
      </c>
      <c r="E140">
        <v>10</v>
      </c>
      <c r="F140">
        <f t="shared" si="10"/>
        <v>-2.6679999999999997</v>
      </c>
      <c r="G140" t="s">
        <v>14</v>
      </c>
      <c r="I140">
        <f>D140/D160</f>
        <v>0.69863705199394233</v>
      </c>
    </row>
    <row r="141" spans="2:10">
      <c r="C141" t="s">
        <v>32</v>
      </c>
      <c r="D141">
        <v>-2.8159999999999998</v>
      </c>
      <c r="E141">
        <v>52</v>
      </c>
      <c r="F141">
        <f t="shared" si="10"/>
        <v>-2.2959999999999998</v>
      </c>
      <c r="G141" t="s">
        <v>14</v>
      </c>
      <c r="I141">
        <f>D141/D160</f>
        <v>0.71075214538112053</v>
      </c>
    </row>
    <row r="142" spans="2:10">
      <c r="C142" t="s">
        <v>33</v>
      </c>
      <c r="D142">
        <v>-1.427</v>
      </c>
      <c r="E142">
        <v>6</v>
      </c>
      <c r="F142">
        <f t="shared" si="10"/>
        <v>-1.367</v>
      </c>
      <c r="G142" t="s">
        <v>14</v>
      </c>
      <c r="I142">
        <f>D142/D160</f>
        <v>0.36017163048965167</v>
      </c>
    </row>
    <row r="143" spans="2:10">
      <c r="C143" t="s">
        <v>34</v>
      </c>
      <c r="D143">
        <v>-2.84</v>
      </c>
      <c r="E143">
        <v>10</v>
      </c>
      <c r="F143">
        <f t="shared" si="10"/>
        <v>-2.7399999999999998</v>
      </c>
      <c r="G143" t="s">
        <v>14</v>
      </c>
      <c r="I143">
        <f>D143/D160</f>
        <v>0.71680969207470968</v>
      </c>
    </row>
    <row r="144" spans="2:10">
      <c r="C144" t="s">
        <v>59</v>
      </c>
      <c r="D144">
        <v>-2.8740000000000001</v>
      </c>
      <c r="E144">
        <v>42</v>
      </c>
      <c r="F144">
        <f t="shared" si="10"/>
        <v>-2.4540000000000002</v>
      </c>
      <c r="G144" t="s">
        <v>14</v>
      </c>
      <c r="I144">
        <f>D144/D160</f>
        <v>0.72539121655729433</v>
      </c>
    </row>
    <row r="145" spans="3:10">
      <c r="C145" t="s">
        <v>35</v>
      </c>
      <c r="D145">
        <v>-1.427</v>
      </c>
      <c r="E145">
        <v>6</v>
      </c>
      <c r="F145">
        <f t="shared" si="10"/>
        <v>-1.367</v>
      </c>
      <c r="G145" t="s">
        <v>14</v>
      </c>
      <c r="I145">
        <f>D145/D160</f>
        <v>0.36017163048965167</v>
      </c>
    </row>
    <row r="146" spans="3:10">
      <c r="C146" t="s">
        <v>36</v>
      </c>
      <c r="D146">
        <v>-2.6720000000000002</v>
      </c>
      <c r="E146">
        <v>10</v>
      </c>
      <c r="F146">
        <f t="shared" si="10"/>
        <v>-2.5720000000000001</v>
      </c>
      <c r="G146" t="s">
        <v>14</v>
      </c>
      <c r="I146">
        <f>D146/D160</f>
        <v>0.67440686521958604</v>
      </c>
    </row>
    <row r="147" spans="3:10">
      <c r="C147" t="s">
        <v>63</v>
      </c>
      <c r="D147">
        <v>-2.3149999999999999</v>
      </c>
      <c r="E147">
        <v>6</v>
      </c>
      <c r="F147" s="1">
        <f>D147+E147*0.01</f>
        <v>-2.2549999999999999</v>
      </c>
      <c r="G147">
        <v>0.77</v>
      </c>
      <c r="H147" t="s">
        <v>422</v>
      </c>
      <c r="I147">
        <f>D147/D160</f>
        <v>0.58430085815244825</v>
      </c>
      <c r="J147">
        <f>1-I147</f>
        <v>0.41569914184755175</v>
      </c>
    </row>
    <row r="148" spans="3:10">
      <c r="C148" t="s">
        <v>62</v>
      </c>
      <c r="D148">
        <v>-2.2130000000000001</v>
      </c>
      <c r="E148">
        <v>6</v>
      </c>
      <c r="F148" s="1">
        <f>D148+E148*0.01</f>
        <v>-2.153</v>
      </c>
      <c r="G148">
        <v>0.52</v>
      </c>
      <c r="I148">
        <f>D148/D160</f>
        <v>0.55855628470469454</v>
      </c>
    </row>
    <row r="149" spans="3:10">
      <c r="C149" t="s">
        <v>68</v>
      </c>
      <c r="D149">
        <v>-2.3149999999999999</v>
      </c>
      <c r="E149">
        <v>6</v>
      </c>
      <c r="F149" s="1">
        <f>D149+E149*0.01</f>
        <v>-2.2549999999999999</v>
      </c>
      <c r="G149">
        <v>0.78</v>
      </c>
      <c r="I149">
        <f>D149/D160</f>
        <v>0.58430085815244825</v>
      </c>
    </row>
    <row r="150" spans="3:10" ht="51">
      <c r="C150" s="2" t="s">
        <v>69</v>
      </c>
      <c r="D150" s="7">
        <v>-2.2130000000000001</v>
      </c>
      <c r="E150">
        <v>6</v>
      </c>
      <c r="F150" s="1">
        <f>D150+E150*0.01</f>
        <v>-2.153</v>
      </c>
      <c r="G150">
        <v>0.38</v>
      </c>
      <c r="I150">
        <f>D150/D160</f>
        <v>0.55855628470469454</v>
      </c>
    </row>
    <row r="151" spans="3:10" ht="17">
      <c r="C151" s="2" t="s">
        <v>42</v>
      </c>
      <c r="D151">
        <v>-2.851</v>
      </c>
      <c r="E151">
        <v>14</v>
      </c>
      <c r="F151">
        <f t="shared" si="10"/>
        <v>-2.7109999999999999</v>
      </c>
      <c r="G151">
        <v>24.68</v>
      </c>
      <c r="I151">
        <f>D151/D160</f>
        <v>0.71958606764260469</v>
      </c>
    </row>
    <row r="152" spans="3:10" ht="17">
      <c r="C152" s="2" t="s">
        <v>35</v>
      </c>
      <c r="D152">
        <v>-2.2130000000000001</v>
      </c>
      <c r="E152">
        <v>6</v>
      </c>
      <c r="F152">
        <f t="shared" si="10"/>
        <v>-2.153</v>
      </c>
      <c r="G152">
        <v>47.13</v>
      </c>
      <c r="I152">
        <f>D152/D160</f>
        <v>0.55855628470469454</v>
      </c>
    </row>
    <row r="153" spans="3:10" ht="17">
      <c r="C153" s="2" t="s">
        <v>36</v>
      </c>
      <c r="D153">
        <v>-2.8519999999999999</v>
      </c>
      <c r="E153">
        <v>10</v>
      </c>
      <c r="F153">
        <f t="shared" si="10"/>
        <v>-2.7519999999999998</v>
      </c>
      <c r="G153">
        <v>20.25</v>
      </c>
      <c r="I153">
        <f>D153/D160</f>
        <v>0.7198384654215042</v>
      </c>
    </row>
    <row r="154" spans="3:10" ht="17">
      <c r="C154" s="2" t="s">
        <v>43</v>
      </c>
      <c r="D154">
        <v>-2.8519999999999999</v>
      </c>
      <c r="E154">
        <v>46</v>
      </c>
      <c r="F154">
        <f t="shared" si="10"/>
        <v>-2.3919999999999999</v>
      </c>
      <c r="G154">
        <v>13.98</v>
      </c>
      <c r="I154">
        <f>D154/D160</f>
        <v>0.7198384654215042</v>
      </c>
    </row>
    <row r="155" spans="3:10" ht="17">
      <c r="C155" s="2" t="s">
        <v>37</v>
      </c>
      <c r="D155">
        <v>-2.2130000000000001</v>
      </c>
      <c r="E155">
        <v>6</v>
      </c>
      <c r="F155">
        <f t="shared" si="10"/>
        <v>-2.153</v>
      </c>
      <c r="G155">
        <v>46.69</v>
      </c>
      <c r="I155">
        <f>D155/D160</f>
        <v>0.55855628470469454</v>
      </c>
    </row>
    <row r="156" spans="3:10" ht="17">
      <c r="C156" s="2" t="s">
        <v>38</v>
      </c>
      <c r="D156">
        <v>-2.8570000000000002</v>
      </c>
      <c r="E156">
        <v>10</v>
      </c>
      <c r="F156">
        <f t="shared" si="10"/>
        <v>-2.7570000000000001</v>
      </c>
      <c r="G156">
        <v>9.92</v>
      </c>
      <c r="I156">
        <f>D156/D160</f>
        <v>0.721100454316002</v>
      </c>
    </row>
    <row r="157" spans="3:10" ht="17">
      <c r="C157" s="2" t="s">
        <v>237</v>
      </c>
      <c r="D157">
        <v>-2.8740000000000001</v>
      </c>
      <c r="E157">
        <v>42</v>
      </c>
      <c r="F157">
        <f t="shared" si="10"/>
        <v>-2.4540000000000002</v>
      </c>
      <c r="G157">
        <v>4.1900000000000004</v>
      </c>
      <c r="I157">
        <f>D157/D160</f>
        <v>0.72539121655729433</v>
      </c>
    </row>
    <row r="158" spans="3:10" ht="17">
      <c r="C158" s="2" t="s">
        <v>238</v>
      </c>
      <c r="D158">
        <v>-2.2130000000000001</v>
      </c>
      <c r="E158">
        <v>6</v>
      </c>
      <c r="F158">
        <f t="shared" si="10"/>
        <v>-2.153</v>
      </c>
      <c r="G158">
        <v>54.53</v>
      </c>
      <c r="I158">
        <f>D158/D160</f>
        <v>0.55855628470469454</v>
      </c>
    </row>
    <row r="159" spans="3:10" ht="17">
      <c r="C159" s="2" t="s">
        <v>239</v>
      </c>
      <c r="D159">
        <v>-2.8519999999999999</v>
      </c>
      <c r="E159">
        <v>10</v>
      </c>
      <c r="F159">
        <f t="shared" si="10"/>
        <v>-2.7519999999999998</v>
      </c>
      <c r="G159">
        <v>33.479999999999997</v>
      </c>
      <c r="I159">
        <f>D159/D160</f>
        <v>0.7198384654215042</v>
      </c>
    </row>
    <row r="160" spans="3:10" ht="17">
      <c r="C160" s="2" t="s">
        <v>419</v>
      </c>
      <c r="D160">
        <v>-3.9620000000000002</v>
      </c>
    </row>
    <row r="161" spans="3:10" s="6" customFormat="1"/>
    <row r="162" spans="3:10">
      <c r="C162" t="s">
        <v>27</v>
      </c>
      <c r="D162">
        <v>-5.3250000000000002</v>
      </c>
      <c r="E162">
        <v>6.3150000000000004</v>
      </c>
      <c r="F162" s="1">
        <f t="shared" ref="F162:F186" si="11">D162+E162*0.01</f>
        <v>-5.2618499999999999</v>
      </c>
      <c r="G162">
        <v>32.619999999999997</v>
      </c>
      <c r="H162">
        <f>D162/D187</f>
        <v>0.84537228131449438</v>
      </c>
      <c r="I162">
        <f>D162/D187</f>
        <v>0.84537228131449438</v>
      </c>
    </row>
    <row r="163" spans="3:10">
      <c r="C163" t="s">
        <v>28</v>
      </c>
      <c r="D163">
        <v>-5.3019999999999996</v>
      </c>
      <c r="E163">
        <v>3.839</v>
      </c>
      <c r="F163" s="1">
        <f t="shared" si="11"/>
        <v>-5.2636099999999999</v>
      </c>
      <c r="G163">
        <v>1275.9000000000001</v>
      </c>
      <c r="H163">
        <f>D163/D187</f>
        <v>0.84172090808064759</v>
      </c>
      <c r="I163">
        <f>D163/D187</f>
        <v>0.84172090808064759</v>
      </c>
      <c r="J163">
        <f>1-I162</f>
        <v>0.15462771868550562</v>
      </c>
    </row>
    <row r="164" spans="3:10" ht="17">
      <c r="C164" s="2" t="s">
        <v>46</v>
      </c>
      <c r="D164">
        <v>-5.3209999999999997</v>
      </c>
      <c r="E164">
        <v>4.6029999999999998</v>
      </c>
      <c r="F164" s="1">
        <f t="shared" si="11"/>
        <v>-5.2749699999999997</v>
      </c>
      <c r="G164">
        <v>584.21</v>
      </c>
      <c r="H164">
        <f>D164/D187</f>
        <v>0.84473725988252091</v>
      </c>
      <c r="I164">
        <f>D164/D187</f>
        <v>0.84473725988252091</v>
      </c>
    </row>
    <row r="165" spans="3:10">
      <c r="C165" t="s">
        <v>29</v>
      </c>
      <c r="D165">
        <v>-5.3079999999999998</v>
      </c>
      <c r="E165">
        <v>42</v>
      </c>
      <c r="F165" s="1">
        <f t="shared" si="11"/>
        <v>-4.8879999999999999</v>
      </c>
      <c r="I165">
        <f>D165/D187</f>
        <v>0.84267344022860768</v>
      </c>
      <c r="J165">
        <f>1-I165</f>
        <v>0.15732655977139232</v>
      </c>
    </row>
    <row r="166" spans="3:10">
      <c r="C166" t="s">
        <v>30</v>
      </c>
      <c r="D166">
        <v>-2.1</v>
      </c>
      <c r="E166">
        <v>6</v>
      </c>
      <c r="F166" s="1">
        <f t="shared" si="11"/>
        <v>-2.04</v>
      </c>
      <c r="I166">
        <f>D166/D187</f>
        <v>0.33338625178599779</v>
      </c>
    </row>
    <row r="167" spans="3:10">
      <c r="C167" t="s">
        <v>31</v>
      </c>
      <c r="D167">
        <v>-5.1859999999999999</v>
      </c>
      <c r="E167">
        <v>10</v>
      </c>
      <c r="F167" s="1">
        <f t="shared" si="11"/>
        <v>-5.0860000000000003</v>
      </c>
      <c r="I167">
        <f>D167/D187</f>
        <v>0.82330528655342117</v>
      </c>
    </row>
    <row r="168" spans="3:10">
      <c r="C168" t="s">
        <v>32</v>
      </c>
      <c r="D168">
        <v>-5.2930000000000001</v>
      </c>
      <c r="E168">
        <v>58</v>
      </c>
      <c r="F168" s="1">
        <f t="shared" si="11"/>
        <v>-4.7130000000000001</v>
      </c>
      <c r="I168">
        <f>D168/D187</f>
        <v>0.84029210985870773</v>
      </c>
    </row>
    <row r="169" spans="3:10">
      <c r="C169" t="s">
        <v>33</v>
      </c>
      <c r="D169">
        <v>-2.1</v>
      </c>
      <c r="E169">
        <v>6</v>
      </c>
      <c r="F169" s="1">
        <f t="shared" si="11"/>
        <v>-2.04</v>
      </c>
      <c r="I169">
        <f>D169/D187</f>
        <v>0.33338625178599779</v>
      </c>
    </row>
    <row r="170" spans="3:10">
      <c r="C170" t="s">
        <v>34</v>
      </c>
      <c r="D170">
        <v>-5.1139999999999999</v>
      </c>
      <c r="E170">
        <v>10</v>
      </c>
      <c r="F170" s="1">
        <f t="shared" si="11"/>
        <v>-5.0140000000000002</v>
      </c>
      <c r="I170">
        <f>D170/D187</f>
        <v>0.81187490077790114</v>
      </c>
    </row>
    <row r="171" spans="3:10">
      <c r="C171" t="s">
        <v>59</v>
      </c>
      <c r="D171">
        <v>-5.3029999999999999</v>
      </c>
      <c r="E171">
        <v>50</v>
      </c>
      <c r="F171" s="1">
        <f t="shared" si="11"/>
        <v>-4.8029999999999999</v>
      </c>
      <c r="I171">
        <f>D171/D187</f>
        <v>0.84187966343864096</v>
      </c>
    </row>
    <row r="172" spans="3:10">
      <c r="C172" t="s">
        <v>35</v>
      </c>
      <c r="D172">
        <v>-2.1</v>
      </c>
      <c r="E172">
        <v>6</v>
      </c>
      <c r="F172" s="1">
        <f t="shared" si="11"/>
        <v>-2.04</v>
      </c>
      <c r="I172">
        <f>D172/D187</f>
        <v>0.33338625178599779</v>
      </c>
    </row>
    <row r="173" spans="3:10">
      <c r="C173" t="s">
        <v>36</v>
      </c>
      <c r="D173">
        <v>-5.0069999999999997</v>
      </c>
      <c r="E173">
        <v>10</v>
      </c>
      <c r="F173" s="1">
        <f t="shared" si="11"/>
        <v>-4.907</v>
      </c>
      <c r="I173">
        <f>D173/D187</f>
        <v>0.79488807747261458</v>
      </c>
    </row>
    <row r="174" spans="3:10">
      <c r="C174" t="s">
        <v>63</v>
      </c>
      <c r="D174">
        <v>-4.4039999999999999</v>
      </c>
      <c r="E174">
        <v>6</v>
      </c>
      <c r="F174" s="1">
        <f t="shared" si="11"/>
        <v>-4.3440000000000003</v>
      </c>
      <c r="G174">
        <v>0.85</v>
      </c>
      <c r="I174">
        <f>D174/D187</f>
        <v>0.69915859660263524</v>
      </c>
    </row>
    <row r="175" spans="3:10">
      <c r="C175" t="s">
        <v>62</v>
      </c>
      <c r="D175">
        <v>-3.6659999999999999</v>
      </c>
      <c r="E175">
        <v>6</v>
      </c>
      <c r="F175" s="1">
        <f t="shared" si="11"/>
        <v>-3.6059999999999999</v>
      </c>
      <c r="G175">
        <v>0.25</v>
      </c>
      <c r="I175">
        <f>D175/D187</f>
        <v>0.58199714240355604</v>
      </c>
    </row>
    <row r="176" spans="3:10">
      <c r="C176" t="s">
        <v>68</v>
      </c>
      <c r="D176">
        <v>-4.4039999999999999</v>
      </c>
      <c r="E176">
        <v>6</v>
      </c>
      <c r="F176" s="1">
        <f>D176+E176*0.01</f>
        <v>-4.3440000000000003</v>
      </c>
      <c r="G176">
        <v>0.71</v>
      </c>
      <c r="I176">
        <f>D176/D187</f>
        <v>0.69915859660263524</v>
      </c>
    </row>
    <row r="177" spans="3:9" ht="51">
      <c r="C177" s="2" t="s">
        <v>69</v>
      </c>
      <c r="D177">
        <v>-3.6659999999999999</v>
      </c>
      <c r="E177">
        <v>6</v>
      </c>
      <c r="F177" s="1">
        <f>D177+E177*0.01</f>
        <v>-3.6059999999999999</v>
      </c>
      <c r="G177">
        <v>0.26</v>
      </c>
      <c r="I177">
        <f>D177/D187</f>
        <v>0.58199714240355604</v>
      </c>
    </row>
    <row r="178" spans="3:9" ht="17">
      <c r="C178" s="2" t="s">
        <v>42</v>
      </c>
      <c r="D178">
        <v>-5.3079999999999998</v>
      </c>
      <c r="E178">
        <v>42</v>
      </c>
      <c r="F178" s="1">
        <f t="shared" si="11"/>
        <v>-4.8879999999999999</v>
      </c>
      <c r="G178">
        <v>6.58</v>
      </c>
      <c r="I178">
        <f>D178/D187</f>
        <v>0.84267344022860768</v>
      </c>
    </row>
    <row r="179" spans="3:9" ht="17">
      <c r="C179" s="2" t="s">
        <v>35</v>
      </c>
      <c r="D179">
        <v>-2.1</v>
      </c>
      <c r="E179">
        <v>6</v>
      </c>
      <c r="F179" s="1">
        <f t="shared" si="11"/>
        <v>-2.04</v>
      </c>
      <c r="G179">
        <v>7.09</v>
      </c>
      <c r="I179">
        <f>D179/D187</f>
        <v>0.33338625178599779</v>
      </c>
    </row>
    <row r="180" spans="3:9" ht="17">
      <c r="C180" s="2" t="s">
        <v>36</v>
      </c>
      <c r="D180">
        <v>-5.1870000000000003</v>
      </c>
      <c r="E180">
        <v>10</v>
      </c>
      <c r="F180" s="1">
        <f t="shared" si="11"/>
        <v>-5.0870000000000006</v>
      </c>
      <c r="G180">
        <v>12.1</v>
      </c>
      <c r="I180">
        <f>D180/D187</f>
        <v>0.82346404191141453</v>
      </c>
    </row>
    <row r="181" spans="3:9" ht="17">
      <c r="C181" s="2" t="s">
        <v>43</v>
      </c>
      <c r="D181">
        <v>-5.2930000000000001</v>
      </c>
      <c r="E181">
        <v>58</v>
      </c>
      <c r="F181" s="1">
        <f t="shared" si="11"/>
        <v>-4.7130000000000001</v>
      </c>
      <c r="G181">
        <v>6.18</v>
      </c>
      <c r="I181">
        <f>D181/D187</f>
        <v>0.84029210985870773</v>
      </c>
    </row>
    <row r="182" spans="3:9" ht="17">
      <c r="C182" s="2" t="s">
        <v>37</v>
      </c>
      <c r="D182">
        <v>-2.1</v>
      </c>
      <c r="E182">
        <v>6</v>
      </c>
      <c r="F182" s="1">
        <f t="shared" si="11"/>
        <v>-2.04</v>
      </c>
      <c r="G182">
        <v>6.51</v>
      </c>
      <c r="I182">
        <f>D182/D187</f>
        <v>0.33338625178599779</v>
      </c>
    </row>
    <row r="183" spans="3:9" ht="17">
      <c r="C183" s="2" t="s">
        <v>38</v>
      </c>
      <c r="D183">
        <v>-5.15</v>
      </c>
      <c r="E183">
        <v>10</v>
      </c>
      <c r="F183" s="1">
        <f t="shared" si="11"/>
        <v>-5.0500000000000007</v>
      </c>
      <c r="G183">
        <v>18.149999999999999</v>
      </c>
      <c r="I183">
        <f>D183/D187</f>
        <v>0.81759009366566127</v>
      </c>
    </row>
    <row r="184" spans="3:9" ht="17">
      <c r="C184" s="2" t="s">
        <v>237</v>
      </c>
      <c r="D184">
        <v>-5.3029999999999999</v>
      </c>
      <c r="E184">
        <v>50</v>
      </c>
      <c r="F184" s="1">
        <f t="shared" si="11"/>
        <v>-4.8029999999999999</v>
      </c>
      <c r="G184">
        <v>6.45</v>
      </c>
      <c r="I184">
        <f>D184/D187</f>
        <v>0.84187966343864096</v>
      </c>
    </row>
    <row r="185" spans="3:9" ht="17">
      <c r="C185" s="2" t="s">
        <v>238</v>
      </c>
      <c r="D185">
        <v>-2.1</v>
      </c>
      <c r="E185">
        <v>6</v>
      </c>
      <c r="F185" s="1">
        <f t="shared" si="11"/>
        <v>-2.04</v>
      </c>
      <c r="G185">
        <v>5.85</v>
      </c>
      <c r="I185">
        <f>D185/D187</f>
        <v>0.33338625178599779</v>
      </c>
    </row>
    <row r="186" spans="3:9" ht="17">
      <c r="C186" s="2" t="s">
        <v>239</v>
      </c>
      <c r="D186">
        <v>-5.15</v>
      </c>
      <c r="E186">
        <v>10</v>
      </c>
      <c r="F186" s="1">
        <f t="shared" si="11"/>
        <v>-5.0500000000000007</v>
      </c>
      <c r="G186">
        <v>22.66</v>
      </c>
      <c r="I186">
        <f>D186/D187</f>
        <v>0.81759009366566127</v>
      </c>
    </row>
    <row r="187" spans="3:9" ht="17">
      <c r="C187" s="2" t="s">
        <v>419</v>
      </c>
      <c r="D187">
        <v>-6.2990000000000004</v>
      </c>
    </row>
    <row r="188" spans="3:9" s="6" customFormat="1"/>
    <row r="189" spans="3:9">
      <c r="C189" t="s">
        <v>27</v>
      </c>
      <c r="D189">
        <v>-3.7370000000000001</v>
      </c>
      <c r="E189">
        <v>5.6669999999999998</v>
      </c>
      <c r="F189" s="1">
        <f t="shared" ref="F189:F202" si="12">D189+E189*0.01</f>
        <v>-3.6803300000000001</v>
      </c>
      <c r="G189">
        <v>34.11</v>
      </c>
      <c r="H189">
        <f>D189/D214</f>
        <v>0.78557914652091665</v>
      </c>
      <c r="I189">
        <f>D189/D214</f>
        <v>0.78557914652091665</v>
      </c>
    </row>
    <row r="190" spans="3:9">
      <c r="C190" t="s">
        <v>28</v>
      </c>
      <c r="D190">
        <v>-3.7069999999999999</v>
      </c>
      <c r="E190">
        <v>3.0209999999999999</v>
      </c>
      <c r="F190" s="1">
        <f t="shared" si="12"/>
        <v>-3.67679</v>
      </c>
      <c r="G190">
        <v>1184.73</v>
      </c>
      <c r="H190">
        <f>D190/D214</f>
        <v>0.77927265083035524</v>
      </c>
      <c r="I190">
        <f>D190/D214</f>
        <v>0.77927265083035524</v>
      </c>
    </row>
    <row r="191" spans="3:9" ht="17">
      <c r="C191" s="2" t="s">
        <v>46</v>
      </c>
      <c r="D191">
        <v>-3.7349999999999999</v>
      </c>
      <c r="E191">
        <v>4.1319999999999997</v>
      </c>
      <c r="F191" s="1">
        <f t="shared" si="12"/>
        <v>-3.6936800000000001</v>
      </c>
      <c r="G191">
        <v>267.57</v>
      </c>
      <c r="H191">
        <f>D191/D214</f>
        <v>0.7851587134748792</v>
      </c>
      <c r="I191">
        <f>D191/D214</f>
        <v>0.7851587134748792</v>
      </c>
    </row>
    <row r="192" spans="3:9">
      <c r="C192" t="s">
        <v>29</v>
      </c>
      <c r="D192">
        <v>-3.726</v>
      </c>
      <c r="E192">
        <v>42</v>
      </c>
      <c r="F192" s="1">
        <f t="shared" si="12"/>
        <v>-3.306</v>
      </c>
      <c r="I192">
        <f>D192/D214</f>
        <v>0.78326676476771084</v>
      </c>
    </row>
    <row r="193" spans="3:9">
      <c r="C193" t="s">
        <v>30</v>
      </c>
      <c r="D193">
        <v>-0.73799999999999999</v>
      </c>
      <c r="E193">
        <v>6</v>
      </c>
      <c r="F193" s="1">
        <f t="shared" si="12"/>
        <v>-0.67799999999999994</v>
      </c>
      <c r="I193">
        <f>D193/D214</f>
        <v>0.15513979398780745</v>
      </c>
    </row>
    <row r="194" spans="3:9">
      <c r="C194" t="s">
        <v>31</v>
      </c>
      <c r="D194">
        <v>-3.581</v>
      </c>
      <c r="E194">
        <v>10</v>
      </c>
      <c r="F194" s="1">
        <f t="shared" si="12"/>
        <v>-3.4809999999999999</v>
      </c>
      <c r="I194">
        <f>D194/D214</f>
        <v>0.75278536892999792</v>
      </c>
    </row>
    <row r="195" spans="3:9">
      <c r="C195" t="s">
        <v>32</v>
      </c>
      <c r="D195">
        <v>-3.7130000000000001</v>
      </c>
      <c r="E195">
        <v>54</v>
      </c>
      <c r="F195" s="1">
        <f t="shared" si="12"/>
        <v>-3.173</v>
      </c>
      <c r="I195">
        <f>D195/D214</f>
        <v>0.78053394996846759</v>
      </c>
    </row>
    <row r="196" spans="3:9">
      <c r="C196" t="s">
        <v>33</v>
      </c>
      <c r="D196">
        <v>-2.3340000000000001</v>
      </c>
      <c r="E196">
        <v>6</v>
      </c>
      <c r="F196" s="1">
        <f t="shared" si="12"/>
        <v>-2.274</v>
      </c>
      <c r="I196">
        <f>D196/D214</f>
        <v>0.4906453647256675</v>
      </c>
    </row>
    <row r="197" spans="3:9">
      <c r="C197" t="s">
        <v>34</v>
      </c>
      <c r="D197">
        <v>-3.569</v>
      </c>
      <c r="E197">
        <v>10</v>
      </c>
      <c r="F197" s="1">
        <f t="shared" si="12"/>
        <v>-3.4689999999999999</v>
      </c>
      <c r="I197">
        <f>D197/D214</f>
        <v>0.75026277065377345</v>
      </c>
    </row>
    <row r="198" spans="3:9">
      <c r="C198" t="s">
        <v>59</v>
      </c>
      <c r="D198">
        <v>-3.722</v>
      </c>
      <c r="E198">
        <v>42</v>
      </c>
      <c r="F198" s="1">
        <f t="shared" si="12"/>
        <v>-3.302</v>
      </c>
      <c r="I198">
        <f>D198/D214</f>
        <v>0.78242589867563594</v>
      </c>
    </row>
    <row r="199" spans="3:9">
      <c r="C199" t="s">
        <v>35</v>
      </c>
      <c r="D199">
        <v>-2.3340000000000001</v>
      </c>
      <c r="E199">
        <v>6</v>
      </c>
      <c r="F199" s="1">
        <f t="shared" si="12"/>
        <v>-2.274</v>
      </c>
      <c r="I199">
        <f>D199/D214</f>
        <v>0.4906453647256675</v>
      </c>
    </row>
    <row r="200" spans="3:9">
      <c r="C200" t="s">
        <v>36</v>
      </c>
      <c r="D200">
        <v>-3.581</v>
      </c>
      <c r="E200">
        <v>10</v>
      </c>
      <c r="F200" s="1">
        <f t="shared" si="12"/>
        <v>-3.4809999999999999</v>
      </c>
      <c r="I200">
        <f>D200/D214</f>
        <v>0.75278536892999792</v>
      </c>
    </row>
    <row r="201" spans="3:9">
      <c r="C201" t="s">
        <v>63</v>
      </c>
      <c r="D201">
        <v>-3.24</v>
      </c>
      <c r="E201">
        <v>6</v>
      </c>
      <c r="F201" s="1">
        <f t="shared" si="12"/>
        <v>-3.18</v>
      </c>
      <c r="G201">
        <v>0.92</v>
      </c>
      <c r="I201">
        <f>D201/D214</f>
        <v>0.68110153458061817</v>
      </c>
    </row>
    <row r="202" spans="3:9">
      <c r="C202" t="s">
        <v>62</v>
      </c>
      <c r="D202">
        <v>-2.9649999999999999</v>
      </c>
      <c r="E202">
        <v>6</v>
      </c>
      <c r="F202" s="1">
        <f t="shared" si="12"/>
        <v>-2.9049999999999998</v>
      </c>
      <c r="G202">
        <v>0.6</v>
      </c>
      <c r="I202">
        <f>D202/D214</f>
        <v>0.62329199075047304</v>
      </c>
    </row>
    <row r="203" spans="3:9">
      <c r="C203" t="s">
        <v>68</v>
      </c>
      <c r="D203">
        <v>-3.24</v>
      </c>
      <c r="E203">
        <v>6</v>
      </c>
      <c r="F203" s="1">
        <f>D203+E203*0.01</f>
        <v>-3.18</v>
      </c>
      <c r="G203">
        <v>1.26</v>
      </c>
      <c r="I203">
        <f>D203/D214</f>
        <v>0.68110153458061817</v>
      </c>
    </row>
    <row r="204" spans="3:9" ht="51">
      <c r="C204" s="2" t="s">
        <v>69</v>
      </c>
      <c r="D204">
        <v>-2.9649999999999999</v>
      </c>
      <c r="E204">
        <v>6</v>
      </c>
      <c r="F204" s="1">
        <f>D204+E204*0.01</f>
        <v>-2.9049999999999998</v>
      </c>
      <c r="G204">
        <v>0.6</v>
      </c>
      <c r="I204">
        <f>D204/D214</f>
        <v>0.62329199075047304</v>
      </c>
    </row>
    <row r="205" spans="3:9" ht="17">
      <c r="C205" s="2" t="s">
        <v>42</v>
      </c>
      <c r="D205">
        <v>-3.726</v>
      </c>
      <c r="E205">
        <v>42</v>
      </c>
      <c r="F205" s="1">
        <f t="shared" ref="F205:F213" si="13">D205+E205*0.01</f>
        <v>-3.306</v>
      </c>
      <c r="G205">
        <v>5.3</v>
      </c>
      <c r="I205">
        <f>D205/D214</f>
        <v>0.78326676476771084</v>
      </c>
    </row>
    <row r="206" spans="3:9" ht="17">
      <c r="C206" s="2" t="s">
        <v>35</v>
      </c>
      <c r="D206">
        <v>-2.9470000000000001</v>
      </c>
      <c r="E206">
        <v>6</v>
      </c>
      <c r="F206" s="1">
        <f t="shared" si="13"/>
        <v>-2.887</v>
      </c>
      <c r="G206">
        <v>55.45</v>
      </c>
      <c r="I206">
        <f>D206/D214</f>
        <v>0.61950809333613632</v>
      </c>
    </row>
    <row r="207" spans="3:9" ht="17">
      <c r="C207" s="2" t="s">
        <v>36</v>
      </c>
      <c r="D207">
        <v>-3.68</v>
      </c>
      <c r="E207">
        <v>10</v>
      </c>
      <c r="F207" s="1">
        <f t="shared" si="13"/>
        <v>-3.58</v>
      </c>
      <c r="G207">
        <v>16.71</v>
      </c>
      <c r="I207">
        <f>D207/D214</f>
        <v>0.77359680470885017</v>
      </c>
    </row>
    <row r="208" spans="3:9" ht="17">
      <c r="C208" s="2" t="s">
        <v>43</v>
      </c>
      <c r="D208">
        <v>-3.7160000000000002</v>
      </c>
      <c r="E208">
        <v>46</v>
      </c>
      <c r="F208" s="1">
        <f t="shared" si="13"/>
        <v>-3.2560000000000002</v>
      </c>
      <c r="G208">
        <v>17.850000000000001</v>
      </c>
      <c r="I208">
        <f>D208/D214</f>
        <v>0.78116459953752371</v>
      </c>
    </row>
    <row r="209" spans="3:9" ht="17">
      <c r="C209" s="2" t="s">
        <v>37</v>
      </c>
      <c r="D209">
        <v>-2.9470000000000001</v>
      </c>
      <c r="E209">
        <v>6</v>
      </c>
      <c r="F209" s="1">
        <f t="shared" si="13"/>
        <v>-2.887</v>
      </c>
      <c r="G209">
        <v>40.97</v>
      </c>
      <c r="I209">
        <f>D209/D214</f>
        <v>0.61950809333613632</v>
      </c>
    </row>
    <row r="210" spans="3:9" ht="17">
      <c r="C210" s="2" t="s">
        <v>38</v>
      </c>
      <c r="D210">
        <v>-3.625</v>
      </c>
      <c r="E210">
        <v>10</v>
      </c>
      <c r="F210" s="1">
        <f t="shared" si="13"/>
        <v>-3.5249999999999999</v>
      </c>
      <c r="G210">
        <v>11.07</v>
      </c>
      <c r="I210">
        <f>D210/D214</f>
        <v>0.76203489594282114</v>
      </c>
    </row>
    <row r="211" spans="3:9" ht="17">
      <c r="C211" s="2" t="s">
        <v>237</v>
      </c>
      <c r="D211">
        <v>-3.722</v>
      </c>
      <c r="E211">
        <v>42</v>
      </c>
      <c r="F211" s="1">
        <f t="shared" si="13"/>
        <v>-3.302</v>
      </c>
      <c r="G211">
        <v>5.18</v>
      </c>
      <c r="I211">
        <f>D211/D214</f>
        <v>0.78242589867563594</v>
      </c>
    </row>
    <row r="212" spans="3:9" ht="17">
      <c r="C212" s="2" t="s">
        <v>238</v>
      </c>
      <c r="D212">
        <v>-2.9470000000000001</v>
      </c>
      <c r="E212">
        <v>6</v>
      </c>
      <c r="F212" s="1">
        <f t="shared" si="13"/>
        <v>-2.887</v>
      </c>
      <c r="G212">
        <v>46.45</v>
      </c>
      <c r="I212">
        <f>D212/D214</f>
        <v>0.61950809333613632</v>
      </c>
    </row>
    <row r="213" spans="3:9" ht="17">
      <c r="C213" s="2" t="s">
        <v>239</v>
      </c>
      <c r="D213">
        <v>-3.68</v>
      </c>
      <c r="E213">
        <v>10</v>
      </c>
      <c r="F213" s="1">
        <f t="shared" si="13"/>
        <v>-3.58</v>
      </c>
      <c r="G213">
        <v>17.64</v>
      </c>
      <c r="I213">
        <f>D213/D214</f>
        <v>0.77359680470885017</v>
      </c>
    </row>
    <row r="214" spans="3:9" ht="17">
      <c r="C214" s="2" t="s">
        <v>419</v>
      </c>
      <c r="D214">
        <v>-4.7569999999999997</v>
      </c>
    </row>
    <row r="215" spans="3:9" s="6" customFormat="1"/>
    <row r="216" spans="3:9">
      <c r="C216" t="s">
        <v>27</v>
      </c>
      <c r="D216">
        <v>-4.0999999999999996</v>
      </c>
      <c r="E216">
        <v>5.6929999999999996</v>
      </c>
      <c r="F216" s="1">
        <f t="shared" ref="F216:F240" si="14">D216+E216*0.01</f>
        <v>-4.0430699999999993</v>
      </c>
      <c r="G216">
        <v>33.51</v>
      </c>
      <c r="H216">
        <f>D216/D241</f>
        <v>0.77285579641847313</v>
      </c>
      <c r="I216">
        <f>D216/D241</f>
        <v>0.77285579641847313</v>
      </c>
    </row>
    <row r="217" spans="3:9">
      <c r="C217" t="s">
        <v>28</v>
      </c>
      <c r="D217">
        <v>-4.0810000000000004</v>
      </c>
      <c r="E217">
        <v>3.88</v>
      </c>
      <c r="F217" s="1">
        <f t="shared" si="14"/>
        <v>-4.0422000000000002</v>
      </c>
      <c r="G217">
        <v>1189.02</v>
      </c>
      <c r="H217">
        <f>D217/D241</f>
        <v>0.76927426955702183</v>
      </c>
      <c r="I217">
        <f>D217/D241</f>
        <v>0.76927426955702183</v>
      </c>
    </row>
    <row r="218" spans="3:9" ht="17">
      <c r="C218" s="2" t="s">
        <v>46</v>
      </c>
      <c r="D218">
        <v>-4.0970000000000004</v>
      </c>
      <c r="E218">
        <v>4.3879999999999999</v>
      </c>
      <c r="F218" s="1">
        <f t="shared" si="14"/>
        <v>-4.0531200000000007</v>
      </c>
      <c r="G218">
        <v>402.05</v>
      </c>
      <c r="H218">
        <f>D218/D241</f>
        <v>0.77229029217719147</v>
      </c>
      <c r="I218">
        <f>D218/D241</f>
        <v>0.77229029217719147</v>
      </c>
    </row>
    <row r="219" spans="3:9">
      <c r="C219" t="s">
        <v>29</v>
      </c>
      <c r="D219">
        <v>-4.0949999999999998</v>
      </c>
      <c r="E219">
        <v>42</v>
      </c>
      <c r="F219" s="1">
        <f t="shared" si="14"/>
        <v>-3.6749999999999998</v>
      </c>
      <c r="I219">
        <f>D219/D241</f>
        <v>0.77191328934967007</v>
      </c>
    </row>
    <row r="220" spans="3:9">
      <c r="C220" t="s">
        <v>30</v>
      </c>
      <c r="D220">
        <v>-2.0859999999999999</v>
      </c>
      <c r="E220">
        <v>6</v>
      </c>
      <c r="F220" s="1">
        <f t="shared" si="14"/>
        <v>-2.0259999999999998</v>
      </c>
      <c r="I220">
        <f>D220/D241</f>
        <v>0.39321394910461827</v>
      </c>
    </row>
    <row r="221" spans="3:9">
      <c r="C221" t="s">
        <v>31</v>
      </c>
      <c r="D221">
        <v>-3.9220000000000002</v>
      </c>
      <c r="E221">
        <v>10</v>
      </c>
      <c r="F221" s="1">
        <f t="shared" si="14"/>
        <v>-3.8220000000000001</v>
      </c>
      <c r="I221">
        <f>D221/D241</f>
        <v>0.73930254476908586</v>
      </c>
    </row>
    <row r="222" spans="3:9">
      <c r="C222" t="s">
        <v>32</v>
      </c>
      <c r="D222">
        <v>-4.0830000000000002</v>
      </c>
      <c r="E222">
        <v>50</v>
      </c>
      <c r="F222" s="1">
        <f t="shared" si="14"/>
        <v>-3.5830000000000002</v>
      </c>
      <c r="I222">
        <f>D222/D241</f>
        <v>0.76965127238454301</v>
      </c>
    </row>
    <row r="223" spans="3:9">
      <c r="C223" t="s">
        <v>33</v>
      </c>
      <c r="D223">
        <v>-2.0859999999999999</v>
      </c>
      <c r="E223">
        <v>6</v>
      </c>
      <c r="F223" s="1">
        <f t="shared" si="14"/>
        <v>-2.0259999999999998</v>
      </c>
      <c r="I223">
        <f>D223/D241</f>
        <v>0.39321394910461827</v>
      </c>
    </row>
    <row r="224" spans="3:9">
      <c r="C224" t="s">
        <v>34</v>
      </c>
      <c r="D224">
        <v>-3.9279999999999999</v>
      </c>
      <c r="E224">
        <v>10</v>
      </c>
      <c r="F224" s="1">
        <f t="shared" si="14"/>
        <v>-3.8279999999999998</v>
      </c>
      <c r="I224">
        <f>D224/D241</f>
        <v>0.74043355325164939</v>
      </c>
    </row>
    <row r="225" spans="3:9">
      <c r="C225" t="s">
        <v>59</v>
      </c>
      <c r="D225">
        <v>-4.093</v>
      </c>
      <c r="E225">
        <v>42</v>
      </c>
      <c r="F225" s="1">
        <f t="shared" si="14"/>
        <v>-3.673</v>
      </c>
      <c r="I225">
        <f>D225/D241</f>
        <v>0.77153628652214901</v>
      </c>
    </row>
    <row r="226" spans="3:9">
      <c r="C226" t="s">
        <v>35</v>
      </c>
      <c r="D226">
        <v>-2.0859999999999999</v>
      </c>
      <c r="E226">
        <v>6</v>
      </c>
      <c r="F226" s="1">
        <f t="shared" si="14"/>
        <v>-2.0259999999999998</v>
      </c>
      <c r="I226">
        <f>D226/D241</f>
        <v>0.39321394910461827</v>
      </c>
    </row>
    <row r="227" spans="3:9">
      <c r="C227" t="s">
        <v>36</v>
      </c>
      <c r="D227">
        <v>-3.9220000000000002</v>
      </c>
      <c r="E227">
        <v>10</v>
      </c>
      <c r="F227" s="1">
        <f t="shared" si="14"/>
        <v>-3.8220000000000001</v>
      </c>
      <c r="I227">
        <f>D227/D241</f>
        <v>0.73930254476908586</v>
      </c>
    </row>
    <row r="228" spans="3:9">
      <c r="C228" t="s">
        <v>63</v>
      </c>
      <c r="D228">
        <v>-3.613</v>
      </c>
      <c r="E228">
        <v>6</v>
      </c>
      <c r="F228" s="1">
        <f t="shared" si="14"/>
        <v>-3.5529999999999999</v>
      </c>
      <c r="G228">
        <v>0.73</v>
      </c>
      <c r="I228">
        <f>D228/D241</f>
        <v>0.68105560791705944</v>
      </c>
    </row>
    <row r="229" spans="3:9">
      <c r="C229" t="s">
        <v>62</v>
      </c>
      <c r="D229">
        <v>-3.371</v>
      </c>
      <c r="E229">
        <v>6</v>
      </c>
      <c r="F229" s="1">
        <f t="shared" si="14"/>
        <v>-3.3109999999999999</v>
      </c>
      <c r="G229">
        <v>0.71</v>
      </c>
      <c r="I229">
        <f>D229/D241</f>
        <v>0.63543826578699347</v>
      </c>
    </row>
    <row r="230" spans="3:9">
      <c r="C230" t="s">
        <v>68</v>
      </c>
      <c r="D230">
        <v>-3.613</v>
      </c>
      <c r="E230">
        <v>6</v>
      </c>
      <c r="F230" s="1">
        <f t="shared" si="14"/>
        <v>-3.5529999999999999</v>
      </c>
      <c r="G230">
        <v>0.72</v>
      </c>
      <c r="I230">
        <f>D230/D241</f>
        <v>0.68105560791705944</v>
      </c>
    </row>
    <row r="231" spans="3:9" ht="51">
      <c r="C231" s="2" t="s">
        <v>69</v>
      </c>
      <c r="D231">
        <v>-3.371</v>
      </c>
      <c r="E231">
        <v>6</v>
      </c>
      <c r="F231" s="1">
        <f t="shared" si="14"/>
        <v>-3.3109999999999999</v>
      </c>
      <c r="G231">
        <v>0.79</v>
      </c>
      <c r="I231">
        <f>D231/D241</f>
        <v>0.63543826578699347</v>
      </c>
    </row>
    <row r="232" spans="3:9" ht="17">
      <c r="C232" s="2" t="s">
        <v>42</v>
      </c>
      <c r="D232">
        <v>-4.0949999999999998</v>
      </c>
      <c r="E232">
        <v>42</v>
      </c>
      <c r="F232" s="1">
        <f t="shared" si="14"/>
        <v>-3.6749999999999998</v>
      </c>
      <c r="G232">
        <v>4.96</v>
      </c>
      <c r="I232">
        <f>D232/D241</f>
        <v>0.77191328934967007</v>
      </c>
    </row>
    <row r="233" spans="3:9" ht="17">
      <c r="C233" s="2" t="s">
        <v>35</v>
      </c>
      <c r="D233">
        <v>-3.363</v>
      </c>
      <c r="E233">
        <v>6</v>
      </c>
      <c r="F233" s="1">
        <f t="shared" si="14"/>
        <v>-3.3029999999999999</v>
      </c>
      <c r="G233">
        <v>56.06</v>
      </c>
      <c r="I233">
        <f>D233/D241</f>
        <v>0.63393025447690865</v>
      </c>
    </row>
    <row r="234" spans="3:9" ht="17">
      <c r="C234" s="2" t="s">
        <v>36</v>
      </c>
      <c r="D234">
        <v>-4.0060000000000002</v>
      </c>
      <c r="E234">
        <v>10</v>
      </c>
      <c r="F234" s="1">
        <f t="shared" si="14"/>
        <v>-3.9060000000000001</v>
      </c>
      <c r="G234">
        <v>16.149999999999999</v>
      </c>
      <c r="I234">
        <f>D234/D241</f>
        <v>0.75513666352497655</v>
      </c>
    </row>
    <row r="235" spans="3:9" ht="17">
      <c r="C235" s="2" t="s">
        <v>43</v>
      </c>
      <c r="D235">
        <v>-4.0830000000000002</v>
      </c>
      <c r="E235">
        <v>50</v>
      </c>
      <c r="F235" s="1">
        <f t="shared" si="14"/>
        <v>-3.5830000000000002</v>
      </c>
      <c r="G235">
        <v>6.39</v>
      </c>
      <c r="I235">
        <f>D235/D241</f>
        <v>0.76965127238454301</v>
      </c>
    </row>
    <row r="236" spans="3:9" ht="17">
      <c r="C236" s="2" t="s">
        <v>37</v>
      </c>
      <c r="D236">
        <v>-3.363</v>
      </c>
      <c r="E236">
        <v>6</v>
      </c>
      <c r="F236" s="1">
        <f t="shared" si="14"/>
        <v>-3.3029999999999999</v>
      </c>
      <c r="G236">
        <v>63.46</v>
      </c>
      <c r="I236">
        <f>D236/D241</f>
        <v>0.63393025447690865</v>
      </c>
    </row>
    <row r="237" spans="3:9" ht="17">
      <c r="C237" s="2" t="s">
        <v>38</v>
      </c>
      <c r="D237">
        <v>-3.9279999999999999</v>
      </c>
      <c r="E237">
        <v>10</v>
      </c>
      <c r="F237" s="1">
        <f t="shared" si="14"/>
        <v>-3.8279999999999998</v>
      </c>
      <c r="G237">
        <v>7.32</v>
      </c>
      <c r="I237">
        <f>D237/D241</f>
        <v>0.74043355325164939</v>
      </c>
    </row>
    <row r="238" spans="3:9" ht="17">
      <c r="C238" s="2" t="s">
        <v>237</v>
      </c>
      <c r="D238">
        <v>-4.093</v>
      </c>
      <c r="E238">
        <v>42</v>
      </c>
      <c r="F238" s="1">
        <f t="shared" si="14"/>
        <v>-3.673</v>
      </c>
      <c r="G238">
        <v>4.75</v>
      </c>
      <c r="I238">
        <f>D238/D241</f>
        <v>0.77153628652214901</v>
      </c>
    </row>
    <row r="239" spans="3:9" ht="17">
      <c r="C239" s="2" t="s">
        <v>238</v>
      </c>
      <c r="D239">
        <v>-3.363</v>
      </c>
      <c r="E239">
        <v>6</v>
      </c>
      <c r="F239" s="1">
        <f t="shared" si="14"/>
        <v>-3.3029999999999999</v>
      </c>
      <c r="G239">
        <v>56.18</v>
      </c>
      <c r="I239">
        <f>D239/D241</f>
        <v>0.63393025447690865</v>
      </c>
    </row>
    <row r="240" spans="3:9" ht="17">
      <c r="C240" s="2" t="s">
        <v>239</v>
      </c>
      <c r="D240">
        <v>-4.0060000000000002</v>
      </c>
      <c r="E240">
        <v>10</v>
      </c>
      <c r="F240" s="1">
        <f t="shared" si="14"/>
        <v>-3.9060000000000001</v>
      </c>
      <c r="G240">
        <v>17.86</v>
      </c>
      <c r="I240">
        <f>D240/D241</f>
        <v>0.75513666352497655</v>
      </c>
    </row>
    <row r="241" spans="3:9" ht="17">
      <c r="C241" s="2" t="s">
        <v>419</v>
      </c>
      <c r="D241">
        <v>-5.3049999999999997</v>
      </c>
    </row>
    <row r="242" spans="3:9" s="6" customFormat="1"/>
    <row r="243" spans="3:9">
      <c r="C243" t="s">
        <v>27</v>
      </c>
      <c r="D243">
        <v>-3.2909999999999999</v>
      </c>
      <c r="E243">
        <v>5.423</v>
      </c>
      <c r="F243" s="1">
        <f t="shared" ref="F243:F267" si="15">D243+E243*0.01</f>
        <v>-3.2367699999999999</v>
      </c>
      <c r="G243">
        <v>17.98</v>
      </c>
      <c r="H243">
        <f>D243/D268</f>
        <v>0.80111976630963977</v>
      </c>
      <c r="I243">
        <f>D243/D268</f>
        <v>0.80111976630963977</v>
      </c>
    </row>
    <row r="244" spans="3:9">
      <c r="C244" t="s">
        <v>28</v>
      </c>
      <c r="D244">
        <v>-3.2589999999999999</v>
      </c>
      <c r="E244">
        <v>2.3330000000000002</v>
      </c>
      <c r="F244" s="1">
        <f t="shared" si="15"/>
        <v>-3.2356699999999998</v>
      </c>
      <c r="G244">
        <v>1487.63</v>
      </c>
      <c r="H244">
        <f>D244/D268</f>
        <v>0.79333008763388513</v>
      </c>
      <c r="I244">
        <f>D244/D268</f>
        <v>0.79333008763388513</v>
      </c>
    </row>
    <row r="245" spans="3:9" ht="17">
      <c r="C245" s="2" t="s">
        <v>46</v>
      </c>
      <c r="D245">
        <v>-3.2909999999999999</v>
      </c>
      <c r="E245">
        <v>4.5380000000000003</v>
      </c>
      <c r="F245" s="1">
        <f t="shared" si="15"/>
        <v>-3.2456199999999997</v>
      </c>
      <c r="G245">
        <v>269.70999999999998</v>
      </c>
      <c r="H245">
        <f>D245/D268</f>
        <v>0.80111976630963977</v>
      </c>
      <c r="I245">
        <f>D245/D268</f>
        <v>0.80111976630963977</v>
      </c>
    </row>
    <row r="246" spans="3:9">
      <c r="C246" t="s">
        <v>29</v>
      </c>
      <c r="D246">
        <v>-3.2730000000000001</v>
      </c>
      <c r="E246">
        <v>38</v>
      </c>
      <c r="F246" s="1">
        <f t="shared" si="15"/>
        <v>-2.8930000000000002</v>
      </c>
      <c r="I246">
        <f>D246/D268</f>
        <v>0.79673807205452785</v>
      </c>
    </row>
    <row r="247" spans="3:9">
      <c r="C247" t="s">
        <v>30</v>
      </c>
      <c r="D247">
        <v>-1.391</v>
      </c>
      <c r="E247">
        <v>6</v>
      </c>
      <c r="F247" s="1">
        <f t="shared" si="15"/>
        <v>-1.331</v>
      </c>
      <c r="I247">
        <f>D247/D268</f>
        <v>0.33860759493670889</v>
      </c>
    </row>
    <row r="248" spans="3:9">
      <c r="C248" t="s">
        <v>31</v>
      </c>
      <c r="D248">
        <v>-3.0750000000000002</v>
      </c>
      <c r="E248">
        <v>10</v>
      </c>
      <c r="F248" s="1">
        <f t="shared" si="15"/>
        <v>-2.9750000000000001</v>
      </c>
      <c r="I248">
        <f>D248/D268</f>
        <v>0.74853943524829614</v>
      </c>
    </row>
    <row r="249" spans="3:9">
      <c r="C249" t="s">
        <v>32</v>
      </c>
      <c r="D249">
        <v>-3.258</v>
      </c>
      <c r="E249">
        <v>50</v>
      </c>
      <c r="F249" s="1">
        <f t="shared" si="15"/>
        <v>-2.758</v>
      </c>
      <c r="I249">
        <f>D249/D268</f>
        <v>0.79308666017526785</v>
      </c>
    </row>
    <row r="250" spans="3:9">
      <c r="C250" t="s">
        <v>33</v>
      </c>
      <c r="D250">
        <v>-1.605</v>
      </c>
      <c r="E250">
        <v>6</v>
      </c>
      <c r="F250" s="1">
        <f t="shared" si="15"/>
        <v>-1.5449999999999999</v>
      </c>
      <c r="I250">
        <f>D250/D268</f>
        <v>0.39070107108081792</v>
      </c>
    </row>
    <row r="251" spans="3:9">
      <c r="C251" t="s">
        <v>34</v>
      </c>
      <c r="D251">
        <v>-3.1989999999999998</v>
      </c>
      <c r="E251">
        <v>10</v>
      </c>
      <c r="F251" s="1">
        <f t="shared" si="15"/>
        <v>-3.0989999999999998</v>
      </c>
      <c r="I251">
        <f>D251/D268</f>
        <v>0.77872444011684516</v>
      </c>
    </row>
    <row r="252" spans="3:9">
      <c r="C252" t="s">
        <v>59</v>
      </c>
      <c r="D252">
        <v>-3.278</v>
      </c>
      <c r="E252">
        <v>42</v>
      </c>
      <c r="F252" s="1">
        <f t="shared" si="15"/>
        <v>-2.8580000000000001</v>
      </c>
      <c r="I252">
        <f>D252/D268</f>
        <v>0.79795520934761444</v>
      </c>
    </row>
    <row r="253" spans="3:9">
      <c r="C253" t="s">
        <v>35</v>
      </c>
      <c r="D253">
        <v>-1.391</v>
      </c>
      <c r="E253">
        <v>6</v>
      </c>
      <c r="F253" s="1">
        <f t="shared" si="15"/>
        <v>-1.331</v>
      </c>
      <c r="I253">
        <f>D253/D268</f>
        <v>0.33860759493670889</v>
      </c>
    </row>
    <row r="254" spans="3:9">
      <c r="C254" t="s">
        <v>36</v>
      </c>
      <c r="D254">
        <v>-3.0750000000000002</v>
      </c>
      <c r="E254">
        <v>10</v>
      </c>
      <c r="F254" s="1">
        <f t="shared" si="15"/>
        <v>-2.9750000000000001</v>
      </c>
      <c r="I254">
        <f>D254/D268</f>
        <v>0.74853943524829614</v>
      </c>
    </row>
    <row r="255" spans="3:9">
      <c r="C255" t="s">
        <v>63</v>
      </c>
      <c r="D255">
        <v>-3.077</v>
      </c>
      <c r="E255">
        <v>6</v>
      </c>
      <c r="F255" s="1">
        <f t="shared" si="15"/>
        <v>-3.0169999999999999</v>
      </c>
      <c r="G255">
        <v>1</v>
      </c>
      <c r="I255">
        <f>D255/D268</f>
        <v>0.74902629016553068</v>
      </c>
    </row>
    <row r="256" spans="3:9">
      <c r="C256" t="s">
        <v>62</v>
      </c>
      <c r="D256">
        <v>-2.9649999999999999</v>
      </c>
      <c r="E256">
        <v>6</v>
      </c>
      <c r="F256" s="1">
        <f t="shared" si="15"/>
        <v>-2.9049999999999998</v>
      </c>
      <c r="G256">
        <v>0.41</v>
      </c>
      <c r="I256">
        <f>D256/D268</f>
        <v>0.7217624148003895</v>
      </c>
    </row>
    <row r="257" spans="3:16">
      <c r="C257" t="s">
        <v>68</v>
      </c>
      <c r="D257">
        <v>-3.077</v>
      </c>
      <c r="E257">
        <v>6</v>
      </c>
      <c r="F257" s="1">
        <f t="shared" si="15"/>
        <v>-3.0169999999999999</v>
      </c>
      <c r="G257">
        <v>1.01</v>
      </c>
      <c r="I257">
        <f>D257/D268</f>
        <v>0.74902629016553068</v>
      </c>
    </row>
    <row r="258" spans="3:16" ht="51">
      <c r="C258" s="2" t="s">
        <v>69</v>
      </c>
      <c r="D258">
        <v>-2.9649999999999999</v>
      </c>
      <c r="E258">
        <v>6</v>
      </c>
      <c r="F258" s="1">
        <f t="shared" si="15"/>
        <v>-2.9049999999999998</v>
      </c>
      <c r="G258">
        <v>0.56999999999999995</v>
      </c>
      <c r="I258">
        <f>D258/D268</f>
        <v>0.7217624148003895</v>
      </c>
    </row>
    <row r="259" spans="3:16" ht="17">
      <c r="C259" s="2" t="s">
        <v>42</v>
      </c>
      <c r="D259">
        <v>-3.2490000000000001</v>
      </c>
      <c r="E259">
        <v>22</v>
      </c>
      <c r="F259" s="1">
        <f t="shared" si="15"/>
        <v>-3.0289999999999999</v>
      </c>
      <c r="G259">
        <v>43.22</v>
      </c>
      <c r="I259">
        <f>D259/D268</f>
        <v>0.79089581304771184</v>
      </c>
    </row>
    <row r="260" spans="3:16" ht="17">
      <c r="C260" s="2" t="s">
        <v>35</v>
      </c>
      <c r="D260">
        <v>-2.9220000000000002</v>
      </c>
      <c r="E260">
        <v>6</v>
      </c>
      <c r="F260" s="1">
        <f t="shared" si="15"/>
        <v>-2.8620000000000001</v>
      </c>
      <c r="G260">
        <v>41.39</v>
      </c>
      <c r="I260">
        <f>D260/D268</f>
        <v>0.71129503407984429</v>
      </c>
    </row>
    <row r="261" spans="3:16" ht="17">
      <c r="C261" s="2" t="s">
        <v>36</v>
      </c>
      <c r="D261">
        <v>-3.2189999999999999</v>
      </c>
      <c r="E261">
        <v>10</v>
      </c>
      <c r="F261" s="1">
        <f t="shared" si="15"/>
        <v>-3.1189999999999998</v>
      </c>
      <c r="G261">
        <v>27.34</v>
      </c>
      <c r="I261">
        <f>D261/D268</f>
        <v>0.78359298928919185</v>
      </c>
    </row>
    <row r="262" spans="3:16" ht="17">
      <c r="C262" s="2" t="s">
        <v>43</v>
      </c>
      <c r="D262">
        <v>-3.258</v>
      </c>
      <c r="E262">
        <v>50</v>
      </c>
      <c r="F262" s="1">
        <f t="shared" si="15"/>
        <v>-2.758</v>
      </c>
      <c r="G262">
        <v>4.99</v>
      </c>
      <c r="I262">
        <f>D262/D268</f>
        <v>0.79308666017526785</v>
      </c>
    </row>
    <row r="263" spans="3:16" ht="17">
      <c r="C263" s="2" t="s">
        <v>37</v>
      </c>
      <c r="D263">
        <v>-2.448</v>
      </c>
      <c r="E263">
        <v>6</v>
      </c>
      <c r="F263" s="1">
        <f t="shared" si="15"/>
        <v>-2.3879999999999999</v>
      </c>
      <c r="G263">
        <v>9.19</v>
      </c>
      <c r="I263">
        <f>D263/D268</f>
        <v>0.59591041869522887</v>
      </c>
    </row>
    <row r="264" spans="3:16" ht="17">
      <c r="C264" s="2" t="s">
        <v>38</v>
      </c>
      <c r="D264">
        <v>-3.1989999999999998</v>
      </c>
      <c r="E264">
        <v>10</v>
      </c>
      <c r="F264" s="1">
        <f t="shared" si="15"/>
        <v>-3.0989999999999998</v>
      </c>
      <c r="G264">
        <v>7.76</v>
      </c>
      <c r="I264">
        <f>D264/D268</f>
        <v>0.77872444011684516</v>
      </c>
    </row>
    <row r="265" spans="3:16" ht="17">
      <c r="C265" s="2" t="s">
        <v>237</v>
      </c>
      <c r="D265">
        <v>-3.2759999999999998</v>
      </c>
      <c r="E265">
        <v>26</v>
      </c>
      <c r="F265" s="1">
        <f t="shared" si="15"/>
        <v>-3.016</v>
      </c>
      <c r="G265">
        <v>34.99</v>
      </c>
      <c r="I265">
        <f>D265/D268</f>
        <v>0.79746835443037978</v>
      </c>
    </row>
    <row r="266" spans="3:16" ht="17">
      <c r="C266" s="2" t="s">
        <v>238</v>
      </c>
      <c r="D266">
        <v>-2.9220000000000002</v>
      </c>
      <c r="E266">
        <v>6</v>
      </c>
      <c r="F266" s="1">
        <f t="shared" si="15"/>
        <v>-2.8620000000000001</v>
      </c>
      <c r="G266">
        <v>34.65</v>
      </c>
      <c r="I266">
        <f>D266/D268</f>
        <v>0.71129503407984429</v>
      </c>
    </row>
    <row r="267" spans="3:16" ht="17">
      <c r="C267" s="2" t="s">
        <v>239</v>
      </c>
      <c r="D267">
        <v>-3.2189999999999999</v>
      </c>
      <c r="E267">
        <v>10</v>
      </c>
      <c r="F267" s="1">
        <f t="shared" si="15"/>
        <v>-3.1189999999999998</v>
      </c>
      <c r="G267">
        <v>28.48</v>
      </c>
      <c r="I267">
        <f>D267/D268</f>
        <v>0.78359298928919185</v>
      </c>
    </row>
    <row r="268" spans="3:16" ht="17">
      <c r="C268" s="2" t="s">
        <v>419</v>
      </c>
      <c r="D268">
        <v>-4.1079999999999997</v>
      </c>
    </row>
    <row r="269" spans="3:16" s="6" customFormat="1"/>
    <row r="270" spans="3:16">
      <c r="C270" t="s">
        <v>27</v>
      </c>
      <c r="D270" s="1">
        <f t="shared" ref="D270:G271" si="16">AVERAGE(D135,D162,D189,D216,D243)</f>
        <v>-3.8676000000000004</v>
      </c>
      <c r="E270" s="1">
        <f t="shared" si="16"/>
        <v>5.9986000000000006</v>
      </c>
      <c r="F270" s="1">
        <f t="shared" si="16"/>
        <v>-3.8076139999999996</v>
      </c>
      <c r="G270" s="3">
        <f t="shared" si="16"/>
        <v>27.937999999999995</v>
      </c>
      <c r="H270" s="1">
        <f>AVERAGE(I135,H162,H189,H216,H243)</f>
        <v>0.78661891653774263</v>
      </c>
      <c r="I270" s="29">
        <f>AVERAGE(I135,I162,I189,I216,I243)</f>
        <v>0.78661891653774263</v>
      </c>
      <c r="J270">
        <f>D270/D295</f>
        <v>0.79153534443944173</v>
      </c>
      <c r="P270" s="29">
        <f>1-I270</f>
        <v>0.21338108346225737</v>
      </c>
    </row>
    <row r="271" spans="3:16">
      <c r="C271" t="s">
        <v>28</v>
      </c>
      <c r="D271" s="1">
        <f t="shared" si="16"/>
        <v>-3.8380000000000001</v>
      </c>
      <c r="E271" s="1">
        <f t="shared" si="16"/>
        <v>3.2367999999999997</v>
      </c>
      <c r="F271" s="1">
        <f t="shared" si="16"/>
        <v>-3.8056320000000001</v>
      </c>
      <c r="G271" s="3">
        <f t="shared" si="16"/>
        <v>1195.4100000000001</v>
      </c>
      <c r="H271" s="1">
        <f>AVERAGE(I136,H163,H190,H217,H244)</f>
        <v>0.78013200119110382</v>
      </c>
      <c r="I271" s="29">
        <f t="shared" ref="I271:I294" si="17">AVERAGE(I136,I163,I190,I217,I244)</f>
        <v>0.78013200119110382</v>
      </c>
      <c r="J271" s="11">
        <f>D271/D295</f>
        <v>0.78547746715238831</v>
      </c>
      <c r="P271" s="29">
        <f t="shared" ref="P271:P293" si="18">1-I271</f>
        <v>0.21986799880889618</v>
      </c>
    </row>
    <row r="272" spans="3:16" ht="17">
      <c r="C272" s="2" t="s">
        <v>46</v>
      </c>
      <c r="D272" s="1">
        <f t="shared" ref="D272:G295" si="19">AVERAGE(D137,D164,D191,D218,D245)</f>
        <v>-3.8649999999999998</v>
      </c>
      <c r="E272" s="1">
        <f t="shared" si="19"/>
        <v>4.5077999999999996</v>
      </c>
      <c r="F272" s="1">
        <f t="shared" si="19"/>
        <v>-3.8199219999999996</v>
      </c>
      <c r="G272" s="3">
        <f>AVERAGE(G137,G164,G191,G218,G245)</f>
        <v>341.43</v>
      </c>
      <c r="H272" s="1">
        <f>AVERAGE(I137,H164,H191,H218,H245)</f>
        <v>0.78609280657076452</v>
      </c>
      <c r="I272" s="29">
        <f t="shared" si="17"/>
        <v>0.78609280657076452</v>
      </c>
      <c r="J272" s="11">
        <f>D272/D295</f>
        <v>0.7910032335966598</v>
      </c>
      <c r="P272" s="29">
        <f t="shared" si="18"/>
        <v>0.21390719342923548</v>
      </c>
    </row>
    <row r="273" spans="3:17">
      <c r="C273" t="s">
        <v>29</v>
      </c>
      <c r="D273" s="1">
        <f t="shared" si="19"/>
        <v>-3.8537999999999997</v>
      </c>
      <c r="E273" s="18">
        <f t="shared" si="19"/>
        <v>38.799999999999997</v>
      </c>
      <c r="F273" s="1">
        <f t="shared" si="19"/>
        <v>-3.4658000000000002</v>
      </c>
      <c r="G273" s="3"/>
      <c r="I273" s="29">
        <f t="shared" si="17"/>
        <v>0.78364319970110274</v>
      </c>
      <c r="J273">
        <f>D273/D295</f>
        <v>0.78871106381236933</v>
      </c>
      <c r="K273">
        <f>(D270-D273)/D270</f>
        <v>3.568104250698288E-3</v>
      </c>
      <c r="P273" s="29">
        <f t="shared" si="18"/>
        <v>0.21635680029889726</v>
      </c>
    </row>
    <row r="274" spans="3:17">
      <c r="C274" t="s">
        <v>30</v>
      </c>
      <c r="D274" s="1">
        <f t="shared" si="19"/>
        <v>-1.5484000000000002</v>
      </c>
      <c r="E274" s="18">
        <f t="shared" si="19"/>
        <v>6</v>
      </c>
      <c r="F274" s="1">
        <f t="shared" si="19"/>
        <v>-1.4883999999999999</v>
      </c>
      <c r="G274" s="3"/>
      <c r="I274" s="29">
        <f t="shared" si="17"/>
        <v>0.31610384406095682</v>
      </c>
      <c r="J274">
        <f>D274/D295</f>
        <v>0.31689247267815479</v>
      </c>
      <c r="K274">
        <f>(D270-D274)/D270</f>
        <v>0.59964836074051098</v>
      </c>
      <c r="P274" s="29">
        <f t="shared" si="18"/>
        <v>0.68389615593904318</v>
      </c>
    </row>
    <row r="275" spans="3:17">
      <c r="C275" t="s">
        <v>31</v>
      </c>
      <c r="D275" s="1">
        <f t="shared" si="19"/>
        <v>-3.7063999999999999</v>
      </c>
      <c r="E275" s="18">
        <f t="shared" si="19"/>
        <v>10</v>
      </c>
      <c r="F275" s="1">
        <f t="shared" si="19"/>
        <v>-3.6063999999999998</v>
      </c>
      <c r="G275" s="3"/>
      <c r="I275" s="29">
        <f t="shared" si="17"/>
        <v>0.75251393749894868</v>
      </c>
      <c r="J275">
        <f>D275/D295</f>
        <v>0.75854447218697552</v>
      </c>
      <c r="K275">
        <f>(D270-D275)/D270</f>
        <v>4.1679594580618581E-2</v>
      </c>
      <c r="P275" s="29">
        <f t="shared" si="18"/>
        <v>0.24748606250105132</v>
      </c>
    </row>
    <row r="276" spans="3:17">
      <c r="C276" t="s">
        <v>32</v>
      </c>
      <c r="D276" s="1">
        <f t="shared" si="19"/>
        <v>-3.8326000000000002</v>
      </c>
      <c r="E276" s="18">
        <f t="shared" si="19"/>
        <v>52.8</v>
      </c>
      <c r="F276" s="1">
        <f t="shared" si="19"/>
        <v>-3.3045999999999998</v>
      </c>
      <c r="G276" s="3"/>
      <c r="I276" s="29">
        <f t="shared" si="17"/>
        <v>0.77886322755362136</v>
      </c>
      <c r="J276">
        <f>D276/D295</f>
        <v>0.78437231386353401</v>
      </c>
      <c r="K276">
        <f>(D271-D276)/D271</f>
        <v>1.4069828035434731E-3</v>
      </c>
      <c r="P276" s="29">
        <f t="shared" si="18"/>
        <v>0.22113677244637864</v>
      </c>
    </row>
    <row r="277" spans="3:17">
      <c r="C277" t="s">
        <v>33</v>
      </c>
      <c r="D277" s="1">
        <f t="shared" si="19"/>
        <v>-1.9104000000000003</v>
      </c>
      <c r="E277" s="18">
        <f t="shared" si="19"/>
        <v>6</v>
      </c>
      <c r="F277" s="1">
        <f t="shared" si="19"/>
        <v>-1.8503999999999998</v>
      </c>
      <c r="G277" s="3"/>
      <c r="I277" s="29">
        <f t="shared" si="17"/>
        <v>0.39362365343735062</v>
      </c>
      <c r="J277">
        <f>D277/D295</f>
        <v>0.39097867463468544</v>
      </c>
      <c r="K277">
        <f>(D271-D277)/D271</f>
        <v>0.50224075039082849</v>
      </c>
      <c r="P277" s="29">
        <f t="shared" si="18"/>
        <v>0.60637634656264938</v>
      </c>
    </row>
    <row r="278" spans="3:17">
      <c r="C278" t="s">
        <v>34</v>
      </c>
      <c r="D278" s="1">
        <f t="shared" si="19"/>
        <v>-3.7299999999999995</v>
      </c>
      <c r="E278" s="18">
        <f t="shared" si="19"/>
        <v>10</v>
      </c>
      <c r="F278" s="1">
        <f t="shared" si="19"/>
        <v>-3.63</v>
      </c>
      <c r="G278" s="3"/>
      <c r="I278" s="29">
        <f t="shared" si="17"/>
        <v>0.7596210713749757</v>
      </c>
      <c r="J278">
        <f>D278/D295</f>
        <v>0.76337440137530166</v>
      </c>
      <c r="K278">
        <f>(D271-D278)/D271</f>
        <v>2.8139656070870385E-2</v>
      </c>
      <c r="P278" s="29">
        <f t="shared" si="18"/>
        <v>0.2403789286250243</v>
      </c>
    </row>
    <row r="279" spans="3:17">
      <c r="C279" t="s">
        <v>59</v>
      </c>
      <c r="D279" s="1">
        <f t="shared" si="19"/>
        <v>-3.8540000000000001</v>
      </c>
      <c r="E279" s="18">
        <f t="shared" si="19"/>
        <v>43.6</v>
      </c>
      <c r="F279" s="1">
        <f t="shared" si="19"/>
        <v>-3.4180000000000001</v>
      </c>
      <c r="G279" s="3"/>
      <c r="I279" s="29">
        <f t="shared" si="17"/>
        <v>0.78383765490826696</v>
      </c>
      <c r="J279">
        <f>D279/D295</f>
        <v>0.78875199541566032</v>
      </c>
      <c r="K279">
        <f>(D272-D279)/D272</f>
        <v>2.8460543337644703E-3</v>
      </c>
      <c r="P279" s="29">
        <f t="shared" si="18"/>
        <v>0.21616234509173304</v>
      </c>
    </row>
    <row r="280" spans="3:17">
      <c r="C280" t="s">
        <v>35</v>
      </c>
      <c r="D280" s="1">
        <f t="shared" si="19"/>
        <v>-1.8676000000000001</v>
      </c>
      <c r="E280" s="18">
        <f t="shared" si="19"/>
        <v>6</v>
      </c>
      <c r="F280" s="1">
        <f t="shared" si="19"/>
        <v>-1.8076000000000001</v>
      </c>
      <c r="G280" s="3"/>
      <c r="I280" s="29">
        <f t="shared" si="17"/>
        <v>0.38320495820852879</v>
      </c>
      <c r="J280">
        <f>D280/D295</f>
        <v>0.38221931153043265</v>
      </c>
      <c r="K280">
        <f>(D272-D280)/D272</f>
        <v>0.51679172056921074</v>
      </c>
      <c r="P280" s="29">
        <f t="shared" si="18"/>
        <v>0.61679504179147115</v>
      </c>
    </row>
    <row r="281" spans="3:17">
      <c r="C281" t="s">
        <v>36</v>
      </c>
      <c r="D281" s="1">
        <f t="shared" si="19"/>
        <v>-3.6514000000000002</v>
      </c>
      <c r="E281" s="18">
        <f t="shared" si="19"/>
        <v>10</v>
      </c>
      <c r="F281" s="1">
        <f t="shared" si="19"/>
        <v>-3.5514000000000001</v>
      </c>
      <c r="G281" s="3"/>
      <c r="I281" s="29">
        <f t="shared" si="17"/>
        <v>0.74198445832791604</v>
      </c>
      <c r="J281">
        <f>D281/D295</f>
        <v>0.74728828128197777</v>
      </c>
      <c r="K281">
        <f>(D272-D281)/D272</f>
        <v>5.5265200517464315E-2</v>
      </c>
      <c r="P281" s="29">
        <f t="shared" si="18"/>
        <v>0.25801554167208396</v>
      </c>
    </row>
    <row r="282" spans="3:17">
      <c r="C282" t="s">
        <v>63</v>
      </c>
      <c r="D282" s="1">
        <f t="shared" si="19"/>
        <v>-3.3298000000000001</v>
      </c>
      <c r="E282" s="18">
        <f t="shared" si="19"/>
        <v>6</v>
      </c>
      <c r="F282" s="1">
        <f t="shared" si="19"/>
        <v>-3.2698</v>
      </c>
      <c r="G282" s="3">
        <f>AVERAGE(G147,G174,G201,G228,G255)</f>
        <v>0.85399999999999987</v>
      </c>
      <c r="I282" s="29">
        <f t="shared" si="17"/>
        <v>0.67892857748365842</v>
      </c>
      <c r="J282">
        <f>D282/D295</f>
        <v>0.68147026319020909</v>
      </c>
      <c r="K282">
        <f>(D271-D282)/D271</f>
        <v>0.13241271495570608</v>
      </c>
      <c r="P282" s="29">
        <f t="shared" si="18"/>
        <v>0.32107142251634158</v>
      </c>
    </row>
    <row r="283" spans="3:17">
      <c r="C283" t="s">
        <v>62</v>
      </c>
      <c r="D283" s="1">
        <f t="shared" si="19"/>
        <v>-3.036</v>
      </c>
      <c r="E283" s="18">
        <f t="shared" si="19"/>
        <v>6</v>
      </c>
      <c r="F283" s="1">
        <f t="shared" si="19"/>
        <v>-2.976</v>
      </c>
      <c r="G283" s="3">
        <f t="shared" si="19"/>
        <v>0.49800000000000005</v>
      </c>
      <c r="I283" s="29">
        <f t="shared" si="17"/>
        <v>0.62420921968922138</v>
      </c>
      <c r="J283">
        <f>D283/D295</f>
        <v>0.62134173795587566</v>
      </c>
      <c r="K283">
        <f>(D271-D283)/D271</f>
        <v>0.20896300156331424</v>
      </c>
      <c r="P283" s="29">
        <f t="shared" si="18"/>
        <v>0.37579078031077862</v>
      </c>
    </row>
    <row r="284" spans="3:17">
      <c r="C284" t="s">
        <v>68</v>
      </c>
      <c r="D284" s="1">
        <f t="shared" si="19"/>
        <v>-3.3298000000000001</v>
      </c>
      <c r="E284" s="18">
        <f t="shared" si="19"/>
        <v>6</v>
      </c>
      <c r="F284" s="1">
        <f t="shared" si="19"/>
        <v>-3.2698</v>
      </c>
      <c r="G284" s="3">
        <f t="shared" si="19"/>
        <v>0.89599999999999991</v>
      </c>
      <c r="I284" s="29">
        <f t="shared" si="17"/>
        <v>0.67892857748365842</v>
      </c>
      <c r="J284">
        <f>D284/D295</f>
        <v>0.68147026319020909</v>
      </c>
      <c r="K284">
        <f>(D272-D284)/D272</f>
        <v>0.13847347994825349</v>
      </c>
      <c r="P284" s="29">
        <f t="shared" si="18"/>
        <v>0.32107142251634158</v>
      </c>
    </row>
    <row r="285" spans="3:17" ht="51">
      <c r="C285" s="2" t="s">
        <v>69</v>
      </c>
      <c r="D285" s="1">
        <f t="shared" si="19"/>
        <v>-3.036</v>
      </c>
      <c r="E285" s="18">
        <f t="shared" si="19"/>
        <v>6</v>
      </c>
      <c r="F285" s="1">
        <f t="shared" si="19"/>
        <v>-2.976</v>
      </c>
      <c r="G285" s="3">
        <f t="shared" si="19"/>
        <v>0.52</v>
      </c>
      <c r="I285" s="29">
        <f t="shared" si="17"/>
        <v>0.62420921968922138</v>
      </c>
      <c r="J285">
        <f>D285/D295</f>
        <v>0.62134173795587566</v>
      </c>
      <c r="K285">
        <f>(D272-D285)/D272</f>
        <v>0.21448900388098313</v>
      </c>
      <c r="P285" s="29">
        <f t="shared" si="18"/>
        <v>0.37579078031077862</v>
      </c>
    </row>
    <row r="286" spans="3:17" ht="17">
      <c r="C286" s="2" t="s">
        <v>42</v>
      </c>
      <c r="D286" s="1">
        <f t="shared" si="19"/>
        <v>-3.8457999999999992</v>
      </c>
      <c r="E286" s="18">
        <f t="shared" si="19"/>
        <v>32.4</v>
      </c>
      <c r="F286" s="1">
        <f t="shared" si="19"/>
        <v>-3.5218000000000003</v>
      </c>
      <c r="G286" s="3">
        <f t="shared" si="19"/>
        <v>16.948</v>
      </c>
      <c r="I286" s="29">
        <f t="shared" si="17"/>
        <v>0.78166707500726096</v>
      </c>
      <c r="J286">
        <f>D286/D295</f>
        <v>0.78707379968073321</v>
      </c>
      <c r="K286">
        <f>(D270-D286)/D270</f>
        <v>5.6365704829871629E-3</v>
      </c>
      <c r="L286" s="25">
        <f>(F286-F273)/F273</f>
        <v>1.6157885625252482E-2</v>
      </c>
      <c r="M286" s="25">
        <f t="shared" ref="M286:M294" si="20">(D286-D273)/D273</f>
        <v>-2.0758731641497877E-3</v>
      </c>
      <c r="N286" s="25">
        <f>-(E286-E273)/E273</f>
        <v>0.16494845360824739</v>
      </c>
      <c r="O286" s="28">
        <f t="shared" ref="O286:O294" si="21">(I286-I273)/I273</f>
        <v>-2.5217148500689076E-3</v>
      </c>
      <c r="P286" s="29">
        <f t="shared" si="18"/>
        <v>0.21833292499273904</v>
      </c>
      <c r="Q286" s="28">
        <f t="shared" ref="Q286:Q294" si="22">(P273-P286)/P273</f>
        <v>-9.1336380049610918E-3</v>
      </c>
    </row>
    <row r="287" spans="3:17" ht="17">
      <c r="C287" s="2" t="s">
        <v>35</v>
      </c>
      <c r="D287" s="1">
        <f t="shared" si="19"/>
        <v>-2.7090000000000005</v>
      </c>
      <c r="E287" s="18">
        <f t="shared" si="19"/>
        <v>6</v>
      </c>
      <c r="F287" s="1">
        <f t="shared" si="19"/>
        <v>-2.649</v>
      </c>
      <c r="G287" s="3">
        <f t="shared" si="19"/>
        <v>41.423999999999999</v>
      </c>
      <c r="I287" s="29">
        <f t="shared" si="17"/>
        <v>0.57133518367671632</v>
      </c>
      <c r="J287">
        <f>D287/D295</f>
        <v>0.55441856657525279</v>
      </c>
      <c r="K287">
        <f>(D270-D287)/D270</f>
        <v>0.29956562209121929</v>
      </c>
      <c r="L287" s="25">
        <f>(D287-D274)/D274</f>
        <v>0.74954792043399643</v>
      </c>
      <c r="M287" s="25">
        <f t="shared" si="20"/>
        <v>0.74954792043399643</v>
      </c>
      <c r="N287" s="25">
        <f>(E287-E274)/E274</f>
        <v>0</v>
      </c>
      <c r="O287" s="28">
        <f t="shared" si="21"/>
        <v>0.80742877510385858</v>
      </c>
      <c r="P287" s="29">
        <f t="shared" si="18"/>
        <v>0.42866481632328368</v>
      </c>
      <c r="Q287" s="28">
        <f t="shared" si="22"/>
        <v>0.37320189242079715</v>
      </c>
    </row>
    <row r="288" spans="3:17" ht="17">
      <c r="C288" s="2" t="s">
        <v>36</v>
      </c>
      <c r="D288" s="1">
        <f t="shared" si="19"/>
        <v>-3.7887999999999997</v>
      </c>
      <c r="E288" s="18">
        <f t="shared" si="19"/>
        <v>10</v>
      </c>
      <c r="F288" s="1">
        <f t="shared" si="19"/>
        <v>-3.6888000000000005</v>
      </c>
      <c r="G288" s="3">
        <f t="shared" si="19"/>
        <v>18.510000000000002</v>
      </c>
      <c r="I288" s="29">
        <f t="shared" si="17"/>
        <v>0.77112579297118744</v>
      </c>
      <c r="J288">
        <f>D288/D295</f>
        <v>0.77540829274282663</v>
      </c>
      <c r="K288">
        <f>(D270-D288)/D270</f>
        <v>2.0374392388044432E-2</v>
      </c>
      <c r="L288" s="25">
        <f>(D288-D275)/D275</f>
        <v>2.2231815238506317E-2</v>
      </c>
      <c r="M288" s="25">
        <f t="shared" si="20"/>
        <v>2.2231815238506317E-2</v>
      </c>
      <c r="N288" s="25">
        <f>(E288-E275)/E275</f>
        <v>0</v>
      </c>
      <c r="O288" s="28">
        <f t="shared" si="21"/>
        <v>2.4732904661004716E-2</v>
      </c>
      <c r="P288" s="29">
        <f t="shared" si="18"/>
        <v>0.22887420702881256</v>
      </c>
      <c r="Q288" s="28">
        <f t="shared" si="22"/>
        <v>7.5203651002204192E-2</v>
      </c>
    </row>
    <row r="289" spans="3:17" ht="17">
      <c r="C289" s="2" t="s">
        <v>43</v>
      </c>
      <c r="D289" s="1">
        <f t="shared" si="19"/>
        <v>-3.8404000000000003</v>
      </c>
      <c r="E289" s="18">
        <f t="shared" si="19"/>
        <v>50</v>
      </c>
      <c r="F289" s="1">
        <f t="shared" si="19"/>
        <v>-3.3404000000000003</v>
      </c>
      <c r="G289" s="3">
        <f t="shared" si="19"/>
        <v>9.8780000000000019</v>
      </c>
      <c r="I289" s="29">
        <f t="shared" si="17"/>
        <v>0.78080662147550928</v>
      </c>
      <c r="J289">
        <f>D289/D295</f>
        <v>0.78596864639187913</v>
      </c>
      <c r="K289">
        <f>(D271-D289)/D271</f>
        <v>-6.2532569046383003E-4</v>
      </c>
      <c r="L289" s="25">
        <f>(F289-F276)/F276</f>
        <v>1.0833383768081009E-2</v>
      </c>
      <c r="M289" s="25">
        <f t="shared" si="20"/>
        <v>2.0351719459374912E-3</v>
      </c>
      <c r="N289" s="25">
        <f>-(E289-E276)/E276</f>
        <v>5.3030303030302976E-2</v>
      </c>
      <c r="O289" s="28">
        <f t="shared" si="21"/>
        <v>2.4951671270860205E-3</v>
      </c>
      <c r="P289" s="29">
        <f t="shared" si="18"/>
        <v>0.21919337852449072</v>
      </c>
      <c r="Q289" s="28">
        <f t="shared" si="22"/>
        <v>8.7881988164548713E-3</v>
      </c>
    </row>
    <row r="290" spans="3:17" ht="17">
      <c r="C290" s="2" t="s">
        <v>37</v>
      </c>
      <c r="D290" s="1">
        <f t="shared" si="19"/>
        <v>-2.6142000000000003</v>
      </c>
      <c r="E290" s="18">
        <f t="shared" si="19"/>
        <v>6</v>
      </c>
      <c r="F290" s="1">
        <f t="shared" si="19"/>
        <v>-2.5541999999999998</v>
      </c>
      <c r="G290" s="3">
        <f t="shared" si="19"/>
        <v>33.363999999999997</v>
      </c>
      <c r="I290" s="29">
        <f t="shared" si="17"/>
        <v>0.54825826059979321</v>
      </c>
      <c r="J290">
        <f>D290/D295</f>
        <v>0.53501698661536568</v>
      </c>
      <c r="K290">
        <f>(D271-D290)/D271</f>
        <v>0.31886399166232404</v>
      </c>
      <c r="L290" s="25">
        <f>(D290-D277)/D277</f>
        <v>0.36840452261306528</v>
      </c>
      <c r="M290" s="25">
        <f t="shared" si="20"/>
        <v>0.36840452261306528</v>
      </c>
      <c r="N290" s="25">
        <f>(E290-E277)/E277</f>
        <v>0</v>
      </c>
      <c r="O290" s="28">
        <f t="shared" si="21"/>
        <v>0.39284886924879459</v>
      </c>
      <c r="P290" s="29">
        <f t="shared" si="18"/>
        <v>0.45174173940020679</v>
      </c>
      <c r="Q290" s="28">
        <f t="shared" si="22"/>
        <v>0.25501424657972888</v>
      </c>
    </row>
    <row r="291" spans="3:17" ht="17">
      <c r="C291" s="2" t="s">
        <v>38</v>
      </c>
      <c r="D291" s="1">
        <f t="shared" si="19"/>
        <v>-3.7518000000000002</v>
      </c>
      <c r="E291" s="18">
        <f t="shared" si="19"/>
        <v>10</v>
      </c>
      <c r="F291" s="1">
        <f t="shared" si="19"/>
        <v>-3.6518000000000002</v>
      </c>
      <c r="G291" s="3">
        <f t="shared" si="19"/>
        <v>10.843999999999999</v>
      </c>
      <c r="I291" s="29">
        <f t="shared" si="17"/>
        <v>0.76397668745859582</v>
      </c>
      <c r="J291">
        <f>D291/D295</f>
        <v>0.76783594613401007</v>
      </c>
      <c r="K291">
        <f>(D271-D291)/D271</f>
        <v>2.2459614382490837E-2</v>
      </c>
      <c r="L291" s="25">
        <f>(D291-D278)/D278</f>
        <v>5.8445040214479115E-3</v>
      </c>
      <c r="M291" s="25">
        <f t="shared" si="20"/>
        <v>5.8445040214479115E-3</v>
      </c>
      <c r="N291" s="25">
        <f>(E291-E278)/E278</f>
        <v>0</v>
      </c>
      <c r="O291" s="28">
        <f t="shared" si="21"/>
        <v>5.7339326774283649E-3</v>
      </c>
      <c r="P291" s="29">
        <f t="shared" si="18"/>
        <v>0.23602331254140418</v>
      </c>
      <c r="Q291" s="28">
        <f t="shared" si="22"/>
        <v>1.8119791566317357E-2</v>
      </c>
    </row>
    <row r="292" spans="3:17" ht="17">
      <c r="C292" s="2" t="s">
        <v>237</v>
      </c>
      <c r="D292" s="1">
        <f t="shared" si="19"/>
        <v>-3.8536000000000001</v>
      </c>
      <c r="E292" s="18">
        <f t="shared" si="19"/>
        <v>40.4</v>
      </c>
      <c r="F292" s="1">
        <f t="shared" si="19"/>
        <v>-3.4495999999999993</v>
      </c>
      <c r="G292" s="3">
        <f t="shared" si="19"/>
        <v>11.112</v>
      </c>
      <c r="I292" s="29">
        <f t="shared" si="17"/>
        <v>0.78374028392482009</v>
      </c>
      <c r="J292">
        <f>D292/D295</f>
        <v>0.78867013220907856</v>
      </c>
      <c r="K292">
        <f>(D272-D292)/D272</f>
        <v>2.9495472186286246E-3</v>
      </c>
      <c r="L292" s="25">
        <f>(F292-F279)/F279</f>
        <v>9.2451726155644183E-3</v>
      </c>
      <c r="M292" s="25">
        <f t="shared" si="20"/>
        <v>-1.0378827192526101E-4</v>
      </c>
      <c r="N292" s="25">
        <f>-(E292-E279)/E279</f>
        <v>7.3394495412844096E-2</v>
      </c>
      <c r="O292" s="28">
        <f t="shared" si="21"/>
        <v>-1.242234062591193E-4</v>
      </c>
      <c r="P292" s="29">
        <f t="shared" si="18"/>
        <v>0.21625971607517991</v>
      </c>
      <c r="Q292" s="28">
        <f t="shared" si="22"/>
        <v>-4.5045303059394358E-4</v>
      </c>
    </row>
    <row r="293" spans="3:17" ht="17">
      <c r="C293" s="2" t="s">
        <v>238</v>
      </c>
      <c r="D293" s="1">
        <f t="shared" si="19"/>
        <v>-2.7090000000000005</v>
      </c>
      <c r="E293" s="18">
        <f t="shared" ref="E293:G294" si="23">AVERAGE(E158,E185,E212,E239,E266)</f>
        <v>6</v>
      </c>
      <c r="F293" s="1">
        <f t="shared" si="23"/>
        <v>-2.649</v>
      </c>
      <c r="G293" s="3">
        <f t="shared" si="23"/>
        <v>39.532000000000004</v>
      </c>
      <c r="I293" s="29">
        <f t="shared" si="17"/>
        <v>0.57133518367671632</v>
      </c>
      <c r="J293">
        <f>D293/D295</f>
        <v>0.55441856657525279</v>
      </c>
      <c r="K293">
        <f>(D272-D293)/D272</f>
        <v>0.29909443725743839</v>
      </c>
      <c r="L293" s="25">
        <f>(D293-D280)/D280</f>
        <v>0.45052473763118456</v>
      </c>
      <c r="M293" s="25">
        <f t="shared" si="20"/>
        <v>0.45052473763118456</v>
      </c>
      <c r="N293" s="25">
        <f>(E293-E280)/E280</f>
        <v>0</v>
      </c>
      <c r="O293" s="28">
        <f t="shared" si="21"/>
        <v>0.49093891255397754</v>
      </c>
      <c r="P293" s="29">
        <f t="shared" si="18"/>
        <v>0.42866481632328368</v>
      </c>
      <c r="Q293" s="28">
        <f t="shared" si="22"/>
        <v>0.30501254504537895</v>
      </c>
    </row>
    <row r="294" spans="3:17" ht="17">
      <c r="C294" s="2" t="s">
        <v>239</v>
      </c>
      <c r="D294" s="1">
        <f t="shared" si="19"/>
        <v>-3.7814000000000001</v>
      </c>
      <c r="E294" s="18">
        <f t="shared" si="23"/>
        <v>10</v>
      </c>
      <c r="F294" s="1">
        <f t="shared" si="23"/>
        <v>-3.6814000000000009</v>
      </c>
      <c r="G294" s="3">
        <f t="shared" si="23"/>
        <v>24.024000000000001</v>
      </c>
      <c r="I294" s="29">
        <f t="shared" si="17"/>
        <v>0.76995100332203681</v>
      </c>
      <c r="J294">
        <f>D294/D295</f>
        <v>0.77389382342106339</v>
      </c>
      <c r="K294">
        <f>(D272-D294)/D272</f>
        <v>2.1630012936610526E-2</v>
      </c>
      <c r="L294" s="25">
        <f>(D294-D281)/D281</f>
        <v>3.5602782494385685E-2</v>
      </c>
      <c r="M294" s="25">
        <f t="shared" si="20"/>
        <v>3.5602782494385685E-2</v>
      </c>
      <c r="N294" s="25">
        <f>(E294-E281)/E281</f>
        <v>0</v>
      </c>
      <c r="O294" s="28">
        <f t="shared" si="21"/>
        <v>3.7691550921624697E-2</v>
      </c>
      <c r="P294" s="29">
        <f>1-I294</f>
        <v>0.23004899667796319</v>
      </c>
      <c r="Q294" s="28">
        <f t="shared" si="22"/>
        <v>0.10839093185194205</v>
      </c>
    </row>
    <row r="295" spans="3:17" ht="17">
      <c r="C295" s="2" t="s">
        <v>419</v>
      </c>
      <c r="D295" s="1">
        <f t="shared" si="19"/>
        <v>-4.8862000000000005</v>
      </c>
    </row>
    <row r="296" spans="3:17" s="6" customFormat="1"/>
    <row r="297" spans="3:17">
      <c r="C297" t="s">
        <v>27</v>
      </c>
      <c r="D297" s="1">
        <f>STDEV(D135,D162,D189,D216,D243)</f>
        <v>0.9344853128861893</v>
      </c>
      <c r="E297" s="1">
        <f>STDEV(E135,E162,E189,E216,E243)</f>
        <v>0.59964722962755368</v>
      </c>
      <c r="F297" s="1">
        <f>STDEV(F135,F162,F189,F216,F243)</f>
        <v>0.93481350101504268</v>
      </c>
      <c r="G297" s="1">
        <f>STDEV(G135,G162,G189,G216,G243)</f>
        <v>7.616736177655115</v>
      </c>
      <c r="H297" s="17">
        <f>STDEV(I135,H162,H189,H216,H243)</f>
        <v>4.2630078698567039E-2</v>
      </c>
    </row>
    <row r="298" spans="3:17">
      <c r="C298" t="s">
        <v>28</v>
      </c>
      <c r="D298" s="1">
        <f t="shared" ref="D298:G322" si="24">STDEV(D136,D163,D190,D217,D244)</f>
        <v>0.94190710794642551</v>
      </c>
      <c r="E298" s="1">
        <f t="shared" si="24"/>
        <v>0.6433507596948993</v>
      </c>
      <c r="F298" s="1">
        <f t="shared" si="24"/>
        <v>0.93736643582966095</v>
      </c>
      <c r="G298" s="1">
        <f t="shared" si="24"/>
        <v>233.72305866131413</v>
      </c>
      <c r="H298" s="17">
        <f>STDEV(I136,H163,H190,H217,H244)</f>
        <v>4.4899402760503679E-2</v>
      </c>
    </row>
    <row r="299" spans="3:17" ht="17">
      <c r="C299" s="2" t="s">
        <v>46</v>
      </c>
      <c r="D299" s="1">
        <f t="shared" si="24"/>
        <v>0.93386187415484589</v>
      </c>
      <c r="E299" s="1">
        <f t="shared" si="24"/>
        <v>0.27504581436553449</v>
      </c>
      <c r="F299" s="1">
        <f t="shared" si="24"/>
        <v>0.93445987876419856</v>
      </c>
      <c r="G299" s="1">
        <f t="shared" si="24"/>
        <v>156.62305322014373</v>
      </c>
      <c r="H299" s="17">
        <f>STDEV(I137,H164,H191,H218,H245)</f>
        <v>4.2806759580872412E-2</v>
      </c>
    </row>
    <row r="300" spans="3:17">
      <c r="C300" t="s">
        <v>29</v>
      </c>
      <c r="D300" s="1">
        <f t="shared" si="24"/>
        <v>0.93545587816850329</v>
      </c>
      <c r="E300" s="1">
        <f t="shared" si="24"/>
        <v>5.2153619241621234</v>
      </c>
      <c r="F300" s="1">
        <f t="shared" si="24"/>
        <v>0.89831714889564496</v>
      </c>
      <c r="G300" s="1"/>
    </row>
    <row r="301" spans="3:17">
      <c r="C301" t="s">
        <v>30</v>
      </c>
      <c r="D301" s="1">
        <f t="shared" si="24"/>
        <v>0.56778895727197753</v>
      </c>
      <c r="E301" s="1">
        <f t="shared" si="24"/>
        <v>0</v>
      </c>
      <c r="F301" s="1">
        <f t="shared" si="24"/>
        <v>0.56778895727197787</v>
      </c>
      <c r="G301" s="1"/>
    </row>
    <row r="302" spans="3:17">
      <c r="C302" t="s">
        <v>31</v>
      </c>
      <c r="D302" s="1">
        <f t="shared" si="24"/>
        <v>0.93950588076924879</v>
      </c>
      <c r="E302" s="1">
        <f t="shared" si="24"/>
        <v>0</v>
      </c>
      <c r="F302" s="1">
        <f t="shared" si="24"/>
        <v>0.9395058807692469</v>
      </c>
      <c r="G302" s="1"/>
    </row>
    <row r="303" spans="3:17">
      <c r="C303" t="s">
        <v>32</v>
      </c>
      <c r="D303" s="1">
        <f t="shared" si="24"/>
        <v>0.9451736877421002</v>
      </c>
      <c r="E303" s="1">
        <f t="shared" si="24"/>
        <v>3.3466401061363023</v>
      </c>
      <c r="F303" s="1">
        <f t="shared" si="24"/>
        <v>0.92120318062846507</v>
      </c>
      <c r="G303" s="1"/>
    </row>
    <row r="304" spans="3:17">
      <c r="C304" t="s">
        <v>33</v>
      </c>
      <c r="D304" s="1">
        <f t="shared" si="24"/>
        <v>0.37853837321994011</v>
      </c>
      <c r="E304" s="1">
        <f t="shared" si="24"/>
        <v>0</v>
      </c>
      <c r="F304" s="1">
        <f t="shared" si="24"/>
        <v>0.37853837321994249</v>
      </c>
      <c r="G304" s="1"/>
    </row>
    <row r="305" spans="3:7">
      <c r="C305" t="s">
        <v>34</v>
      </c>
      <c r="D305" s="1">
        <f t="shared" si="24"/>
        <v>0.87387670755090152</v>
      </c>
      <c r="E305" s="1">
        <f t="shared" si="24"/>
        <v>0</v>
      </c>
      <c r="F305" s="1">
        <f t="shared" si="24"/>
        <v>0.87387670755090152</v>
      </c>
      <c r="G305" s="1"/>
    </row>
    <row r="306" spans="3:7">
      <c r="C306" t="s">
        <v>59</v>
      </c>
      <c r="D306" s="1">
        <f t="shared" si="24"/>
        <v>0.93090305617717128</v>
      </c>
      <c r="E306" s="1">
        <f t="shared" si="24"/>
        <v>3.577708763999663</v>
      </c>
      <c r="F306" s="1">
        <f t="shared" si="24"/>
        <v>0.89994472052454388</v>
      </c>
      <c r="G306" s="1"/>
    </row>
    <row r="307" spans="3:7">
      <c r="C307" t="s">
        <v>35</v>
      </c>
      <c r="D307" s="1">
        <f t="shared" si="24"/>
        <v>0.43026538322295788</v>
      </c>
      <c r="E307" s="1">
        <f t="shared" si="24"/>
        <v>0</v>
      </c>
      <c r="F307" s="1">
        <f t="shared" si="24"/>
        <v>0.43026538322295893</v>
      </c>
      <c r="G307" s="1"/>
    </row>
    <row r="308" spans="3:7">
      <c r="C308" t="s">
        <v>36</v>
      </c>
      <c r="D308" s="1">
        <f t="shared" si="24"/>
        <v>0.89544586659384318</v>
      </c>
      <c r="E308" s="1">
        <f t="shared" si="24"/>
        <v>0</v>
      </c>
      <c r="F308" s="1">
        <f t="shared" si="24"/>
        <v>0.89544586659384318</v>
      </c>
      <c r="G308" s="1"/>
    </row>
    <row r="309" spans="3:7">
      <c r="C309" t="s">
        <v>63</v>
      </c>
      <c r="D309" s="1">
        <f t="shared" si="24"/>
        <v>0.76418237352087437</v>
      </c>
      <c r="E309" s="1">
        <f t="shared" si="24"/>
        <v>0</v>
      </c>
      <c r="F309" s="1">
        <f t="shared" si="24"/>
        <v>0.76418237352087659</v>
      </c>
      <c r="G309" s="1">
        <f t="shared" si="24"/>
        <v>0.10968135666557105</v>
      </c>
    </row>
    <row r="310" spans="3:7">
      <c r="C310" t="s">
        <v>62</v>
      </c>
      <c r="D310" s="1">
        <f t="shared" si="24"/>
        <v>0.54693143994471438</v>
      </c>
      <c r="E310" s="1">
        <f t="shared" si="24"/>
        <v>0</v>
      </c>
      <c r="F310" s="1">
        <f t="shared" si="24"/>
        <v>0.5469314399447176</v>
      </c>
      <c r="G310" s="1">
        <f t="shared" si="24"/>
        <v>0.17683325479106005</v>
      </c>
    </row>
    <row r="311" spans="3:7">
      <c r="C311" t="s">
        <v>68</v>
      </c>
      <c r="D311" s="1">
        <f t="shared" si="24"/>
        <v>0.76418237352087437</v>
      </c>
      <c r="E311" s="1">
        <f t="shared" si="24"/>
        <v>0</v>
      </c>
      <c r="F311" s="1">
        <f t="shared" si="24"/>
        <v>0.76418237352087659</v>
      </c>
      <c r="G311" s="1">
        <f t="shared" si="24"/>
        <v>0.2369177072318577</v>
      </c>
    </row>
    <row r="312" spans="3:7" ht="51">
      <c r="C312" s="2" t="s">
        <v>69</v>
      </c>
      <c r="D312" s="1">
        <f t="shared" si="24"/>
        <v>0.54693143994471438</v>
      </c>
      <c r="E312" s="1">
        <f t="shared" si="24"/>
        <v>0</v>
      </c>
      <c r="F312" s="1">
        <f t="shared" si="24"/>
        <v>0.5469314399447176</v>
      </c>
      <c r="G312" s="1">
        <f t="shared" si="24"/>
        <v>0.20554804791094469</v>
      </c>
    </row>
    <row r="313" spans="3:7" ht="17">
      <c r="C313" s="2" t="s">
        <v>42</v>
      </c>
      <c r="D313" s="1">
        <f t="shared" si="24"/>
        <v>0.94343505340855793</v>
      </c>
      <c r="E313" s="1">
        <f t="shared" si="24"/>
        <v>13.446189051177287</v>
      </c>
      <c r="F313" s="1">
        <f t="shared" si="24"/>
        <v>0.84213876528752396</v>
      </c>
      <c r="G313" s="1">
        <f t="shared" si="24"/>
        <v>16.858864730461537</v>
      </c>
    </row>
    <row r="314" spans="3:7" ht="17">
      <c r="C314" s="2" t="s">
        <v>35</v>
      </c>
      <c r="D314" s="1">
        <f t="shared" si="24"/>
        <v>0.53540311915415606</v>
      </c>
      <c r="E314" s="1">
        <f t="shared" si="24"/>
        <v>0</v>
      </c>
      <c r="F314" s="1">
        <f t="shared" si="24"/>
        <v>0.53540311915415773</v>
      </c>
      <c r="G314" s="1">
        <f t="shared" si="24"/>
        <v>20.13904367143585</v>
      </c>
    </row>
    <row r="315" spans="3:7" ht="17">
      <c r="C315" s="2" t="s">
        <v>36</v>
      </c>
      <c r="D315" s="1">
        <f t="shared" si="24"/>
        <v>0.89669431803709143</v>
      </c>
      <c r="E315" s="1">
        <f t="shared" si="24"/>
        <v>0</v>
      </c>
      <c r="F315" s="1">
        <f t="shared" si="24"/>
        <v>0.89669431803708743</v>
      </c>
      <c r="G315" s="1">
        <f t="shared" si="24"/>
        <v>5.7204501571117525</v>
      </c>
    </row>
    <row r="316" spans="3:7" ht="17">
      <c r="C316" s="2" t="s">
        <v>43</v>
      </c>
      <c r="D316" s="1">
        <f t="shared" si="24"/>
        <v>0.93548131996314976</v>
      </c>
      <c r="E316" s="1">
        <f t="shared" si="24"/>
        <v>4.8989794855663558</v>
      </c>
      <c r="F316" s="1">
        <f t="shared" si="24"/>
        <v>0.89284113928514619</v>
      </c>
      <c r="G316" s="1">
        <f t="shared" si="24"/>
        <v>5.7033560295671473</v>
      </c>
    </row>
    <row r="317" spans="3:7" ht="17">
      <c r="C317" s="2" t="s">
        <v>37</v>
      </c>
      <c r="D317" s="1">
        <f t="shared" si="24"/>
        <v>0.53019873632440817</v>
      </c>
      <c r="E317" s="1">
        <f t="shared" si="24"/>
        <v>0</v>
      </c>
      <c r="F317" s="1">
        <f t="shared" si="24"/>
        <v>0.53019873632440817</v>
      </c>
      <c r="G317" s="1">
        <f t="shared" si="24"/>
        <v>24.73217701699549</v>
      </c>
    </row>
    <row r="318" spans="3:7" ht="17">
      <c r="C318" s="2" t="s">
        <v>38</v>
      </c>
      <c r="D318" s="1">
        <f t="shared" si="24"/>
        <v>0.8815246451461245</v>
      </c>
      <c r="E318" s="1">
        <f t="shared" si="24"/>
        <v>0</v>
      </c>
      <c r="F318" s="1">
        <f t="shared" si="24"/>
        <v>0.8815246451461265</v>
      </c>
      <c r="G318" s="1">
        <f t="shared" si="24"/>
        <v>4.3649776631730868</v>
      </c>
    </row>
    <row r="319" spans="3:7" ht="17">
      <c r="C319" s="2" t="s">
        <v>237</v>
      </c>
      <c r="D319" s="1">
        <f t="shared" si="24"/>
        <v>0.93121281133798772</v>
      </c>
      <c r="E319" s="1">
        <f t="shared" si="24"/>
        <v>8.7635609200826554</v>
      </c>
      <c r="F319" s="1">
        <f t="shared" si="24"/>
        <v>0.87786861203713529</v>
      </c>
      <c r="G319" s="1">
        <f t="shared" si="24"/>
        <v>13.374143710907253</v>
      </c>
    </row>
    <row r="320" spans="3:7" ht="17">
      <c r="C320" s="2" t="s">
        <v>238</v>
      </c>
      <c r="D320" s="1">
        <f t="shared" si="24"/>
        <v>0.53540311915415606</v>
      </c>
      <c r="E320" s="1">
        <f t="shared" si="24"/>
        <v>0</v>
      </c>
      <c r="F320" s="1">
        <f t="shared" si="24"/>
        <v>0.53540311915415773</v>
      </c>
      <c r="G320" s="1">
        <f t="shared" si="24"/>
        <v>20.665585401822014</v>
      </c>
    </row>
    <row r="321" spans="3:9" ht="17">
      <c r="C321" s="2" t="s">
        <v>239</v>
      </c>
      <c r="D321" s="1">
        <f t="shared" si="24"/>
        <v>0.88230822278838672</v>
      </c>
      <c r="E321" s="1">
        <f t="shared" si="24"/>
        <v>0</v>
      </c>
      <c r="F321" s="1">
        <f t="shared" si="24"/>
        <v>0.88230822278838261</v>
      </c>
      <c r="G321" s="1">
        <f t="shared" si="24"/>
        <v>6.8898969513338804</v>
      </c>
    </row>
    <row r="322" spans="3:9" ht="17">
      <c r="C322" s="2" t="s">
        <v>419</v>
      </c>
      <c r="D322" s="1">
        <f t="shared" si="24"/>
        <v>0.95496476374785422</v>
      </c>
      <c r="E322" s="1"/>
    </row>
    <row r="325" spans="3:9" ht="17">
      <c r="C325" s="2" t="s">
        <v>48</v>
      </c>
      <c r="D325">
        <v>-2.516</v>
      </c>
      <c r="E325">
        <v>2.74</v>
      </c>
      <c r="F325">
        <f t="shared" ref="F325:F331" si="25">D325+E325*0.01</f>
        <v>-2.4885999999999999</v>
      </c>
      <c r="G325">
        <v>1.32</v>
      </c>
      <c r="I325">
        <f>1-D325/D332</f>
        <v>0.371</v>
      </c>
    </row>
    <row r="326" spans="3:9" ht="17">
      <c r="C326" s="2" t="s">
        <v>50</v>
      </c>
      <c r="D326">
        <v>-2.516</v>
      </c>
      <c r="E326">
        <v>2.74</v>
      </c>
      <c r="F326">
        <f t="shared" si="25"/>
        <v>-2.4885999999999999</v>
      </c>
      <c r="G326">
        <v>0.51</v>
      </c>
    </row>
    <row r="327" spans="3:9" ht="17">
      <c r="C327" s="2" t="s">
        <v>54</v>
      </c>
      <c r="D327">
        <v>-0.47499999999999998</v>
      </c>
      <c r="E327">
        <v>2</v>
      </c>
      <c r="F327">
        <f t="shared" si="25"/>
        <v>-0.45499999999999996</v>
      </c>
      <c r="G327">
        <v>22.75</v>
      </c>
    </row>
    <row r="328" spans="3:9" ht="17">
      <c r="C328" s="2" t="s">
        <v>416</v>
      </c>
      <c r="D328">
        <v>-2.141</v>
      </c>
      <c r="E328">
        <v>6</v>
      </c>
      <c r="F328">
        <f t="shared" si="25"/>
        <v>-2.081</v>
      </c>
      <c r="G328">
        <v>301.01</v>
      </c>
    </row>
    <row r="329" spans="3:9" ht="17">
      <c r="C329" s="2" t="s">
        <v>431</v>
      </c>
      <c r="D329">
        <v>0</v>
      </c>
      <c r="E329">
        <v>0</v>
      </c>
      <c r="F329">
        <f t="shared" si="25"/>
        <v>0</v>
      </c>
      <c r="G329">
        <v>300.20999999999998</v>
      </c>
    </row>
    <row r="330" spans="3:9" ht="17">
      <c r="C330" s="2" t="s">
        <v>432</v>
      </c>
      <c r="D330">
        <v>-1.748</v>
      </c>
      <c r="E330">
        <v>22</v>
      </c>
      <c r="F330">
        <f t="shared" si="25"/>
        <v>-1.528</v>
      </c>
      <c r="G330">
        <v>300.81</v>
      </c>
    </row>
    <row r="331" spans="3:9" ht="17">
      <c r="C331" s="2" t="s">
        <v>433</v>
      </c>
      <c r="D331">
        <v>-3.9990000000000001</v>
      </c>
      <c r="E331">
        <v>14.36</v>
      </c>
      <c r="F331">
        <f t="shared" si="25"/>
        <v>-3.8553999999999999</v>
      </c>
      <c r="G331">
        <v>61.8</v>
      </c>
    </row>
    <row r="332" spans="3:9" ht="17">
      <c r="C332" s="2" t="s">
        <v>419</v>
      </c>
      <c r="D332">
        <v>-4</v>
      </c>
    </row>
    <row r="334" spans="3:9" ht="17">
      <c r="C334" s="2" t="s">
        <v>48</v>
      </c>
      <c r="D334">
        <v>-1.659</v>
      </c>
      <c r="E334">
        <v>4.758</v>
      </c>
      <c r="F334">
        <f>D334+E334*0.01</f>
        <v>-1.6114200000000001</v>
      </c>
      <c r="G334">
        <v>199.64</v>
      </c>
      <c r="I334">
        <f>1-D334/-6.299</f>
        <v>0.73662486108906178</v>
      </c>
    </row>
    <row r="335" spans="3:9" ht="17">
      <c r="C335" s="2" t="s">
        <v>50</v>
      </c>
      <c r="D335">
        <v>-1.659</v>
      </c>
      <c r="E335">
        <v>4.758</v>
      </c>
      <c r="F335">
        <f>D335+E335*0.01</f>
        <v>-1.6114200000000001</v>
      </c>
      <c r="G335">
        <v>46.85</v>
      </c>
    </row>
    <row r="336" spans="3:9" ht="17">
      <c r="C336" s="2" t="s">
        <v>54</v>
      </c>
      <c r="H336" t="s">
        <v>434</v>
      </c>
    </row>
    <row r="337" spans="3:9" ht="17">
      <c r="C337" s="2" t="s">
        <v>416</v>
      </c>
      <c r="D337">
        <v>-1.3009999999999999</v>
      </c>
      <c r="E337">
        <v>6</v>
      </c>
      <c r="F337">
        <f>D337+E337*0.01</f>
        <v>-1.2409999999999999</v>
      </c>
      <c r="G337">
        <v>311.10000000000002</v>
      </c>
      <c r="I337">
        <f>1-D337/-6.299</f>
        <v>0.79345927925067472</v>
      </c>
    </row>
    <row r="338" spans="3:9" ht="17">
      <c r="C338" s="2" t="s">
        <v>431</v>
      </c>
      <c r="H338" t="s">
        <v>434</v>
      </c>
    </row>
    <row r="339" spans="3:9" ht="17">
      <c r="C339" s="2" t="s">
        <v>432</v>
      </c>
      <c r="D339">
        <v>0</v>
      </c>
      <c r="E339">
        <v>0</v>
      </c>
      <c r="F339">
        <f>D339+E339*0.01</f>
        <v>0</v>
      </c>
      <c r="G339">
        <v>300.88</v>
      </c>
    </row>
    <row r="340" spans="3:9" ht="17">
      <c r="C340" s="2" t="s">
        <v>433</v>
      </c>
      <c r="D340">
        <v>-5.3029999999999999</v>
      </c>
      <c r="E340">
        <v>13.087999999999999</v>
      </c>
      <c r="F340">
        <f>D340+E340*0.01</f>
        <v>-5.1721199999999996</v>
      </c>
      <c r="G340">
        <v>320.61</v>
      </c>
    </row>
    <row r="341" spans="3:9" ht="17">
      <c r="C341" s="2" t="s">
        <v>419</v>
      </c>
      <c r="D341">
        <v>-6.2990000000000004</v>
      </c>
    </row>
    <row r="343" spans="3:9" ht="18">
      <c r="C343" s="2" t="s">
        <v>416</v>
      </c>
      <c r="D343">
        <v>-1.343</v>
      </c>
      <c r="E343">
        <v>10</v>
      </c>
      <c r="F343">
        <f>D343+E343*0.01</f>
        <v>-1.2429999999999999</v>
      </c>
      <c r="G343" s="19">
        <v>4877.3500000000004</v>
      </c>
    </row>
    <row r="344" spans="3:9" ht="17">
      <c r="C344" s="2" t="s">
        <v>433</v>
      </c>
      <c r="D344" s="16">
        <v>-5.3239999999999998</v>
      </c>
      <c r="E344">
        <v>16.907</v>
      </c>
      <c r="F344">
        <f>D344+E344*0.01</f>
        <v>-5.1549300000000002</v>
      </c>
      <c r="G344">
        <v>4399.54</v>
      </c>
      <c r="I344">
        <f>1-D344/-6.299</f>
        <v>0.15478647404349899</v>
      </c>
    </row>
    <row r="349" spans="3:9">
      <c r="C349" t="s">
        <v>435</v>
      </c>
      <c r="D349" s="22">
        <v>-0.99999986147102005</v>
      </c>
      <c r="E349">
        <v>8</v>
      </c>
      <c r="F349">
        <f t="shared" ref="F349:F354" si="26">D349+E349*0.01</f>
        <v>-0.91999986147102009</v>
      </c>
      <c r="G349">
        <v>0.09</v>
      </c>
      <c r="H349">
        <v>4</v>
      </c>
      <c r="I349">
        <f t="shared" ref="I349:I355" si="27">1-D349/-1</f>
        <v>1.3852897995381142E-7</v>
      </c>
    </row>
    <row r="350" spans="3:9">
      <c r="C350" t="s">
        <v>276</v>
      </c>
      <c r="D350">
        <v>-0.99999999409530405</v>
      </c>
      <c r="E350">
        <v>8</v>
      </c>
      <c r="F350">
        <f t="shared" si="26"/>
        <v>-0.91999999409530409</v>
      </c>
      <c r="G350">
        <v>0.27</v>
      </c>
      <c r="H350">
        <v>6</v>
      </c>
      <c r="I350">
        <f t="shared" si="27"/>
        <v>5.9046959544062361E-9</v>
      </c>
    </row>
    <row r="351" spans="3:9">
      <c r="C351" t="s">
        <v>436</v>
      </c>
      <c r="D351" s="22">
        <v>-0.99999998919299604</v>
      </c>
      <c r="E351">
        <v>12</v>
      </c>
      <c r="F351">
        <f t="shared" si="26"/>
        <v>-0.87999998919299605</v>
      </c>
      <c r="G351">
        <v>0.13</v>
      </c>
      <c r="H351">
        <v>10</v>
      </c>
      <c r="I351">
        <f t="shared" si="27"/>
        <v>1.0807003958390737E-8</v>
      </c>
    </row>
    <row r="352" spans="3:9">
      <c r="C352" t="s">
        <v>437</v>
      </c>
      <c r="D352">
        <v>-0.90900000000000003</v>
      </c>
      <c r="E352">
        <v>4</v>
      </c>
      <c r="F352">
        <f t="shared" si="26"/>
        <v>-0.86899999999999999</v>
      </c>
      <c r="G352">
        <v>0.02</v>
      </c>
      <c r="H352">
        <v>2</v>
      </c>
      <c r="I352">
        <f t="shared" si="27"/>
        <v>9.099999999999997E-2</v>
      </c>
    </row>
    <row r="353" spans="3:9">
      <c r="C353" t="s">
        <v>438</v>
      </c>
      <c r="D353">
        <v>-0.90900000000000003</v>
      </c>
      <c r="E353">
        <v>4</v>
      </c>
      <c r="F353">
        <f t="shared" si="26"/>
        <v>-0.86899999999999999</v>
      </c>
      <c r="G353">
        <v>0.04</v>
      </c>
      <c r="H353">
        <v>2</v>
      </c>
      <c r="I353">
        <f t="shared" si="27"/>
        <v>9.099999999999997E-2</v>
      </c>
    </row>
    <row r="354" spans="3:9">
      <c r="C354" t="s">
        <v>439</v>
      </c>
      <c r="D354">
        <v>-0.76500000000000001</v>
      </c>
      <c r="E354">
        <v>6</v>
      </c>
      <c r="F354">
        <f t="shared" si="26"/>
        <v>-0.70500000000000007</v>
      </c>
      <c r="G354">
        <v>0.01</v>
      </c>
      <c r="H354">
        <v>3</v>
      </c>
      <c r="I354">
        <f t="shared" si="27"/>
        <v>0.23499999999999999</v>
      </c>
    </row>
    <row r="355" spans="3:9">
      <c r="C355" t="s">
        <v>537</v>
      </c>
      <c r="D355" s="22">
        <v>-0.99999865838181201</v>
      </c>
      <c r="E355">
        <v>44</v>
      </c>
      <c r="G355">
        <v>0.4</v>
      </c>
      <c r="H355">
        <v>2</v>
      </c>
      <c r="I355">
        <f t="shared" si="27"/>
        <v>1.3416181879888356E-6</v>
      </c>
    </row>
    <row r="357" spans="3:9">
      <c r="C357" t="s">
        <v>435</v>
      </c>
      <c r="D357">
        <v>-3.9969999999999999</v>
      </c>
      <c r="E357">
        <v>6</v>
      </c>
      <c r="F357">
        <f>D357+E357*0.01</f>
        <v>-3.9369999999999998</v>
      </c>
      <c r="G357">
        <v>0.15</v>
      </c>
      <c r="H357">
        <v>3</v>
      </c>
    </row>
    <row r="358" spans="3:9">
      <c r="C358" t="s">
        <v>276</v>
      </c>
      <c r="D358">
        <v>-3.9990000000000001</v>
      </c>
      <c r="E358">
        <v>14</v>
      </c>
      <c r="F358">
        <f>D358+E358*0.01</f>
        <v>-3.859</v>
      </c>
      <c r="G358" s="7">
        <v>1.17</v>
      </c>
      <c r="H358" s="7">
        <v>9</v>
      </c>
    </row>
    <row r="359" spans="3:9">
      <c r="C359" t="s">
        <v>436</v>
      </c>
      <c r="D359">
        <v>-3.9969999999999999</v>
      </c>
      <c r="E359">
        <v>6</v>
      </c>
      <c r="F359">
        <f t="shared" ref="F359:F379" si="28">D359+E359*0.01</f>
        <v>-3.9369999999999998</v>
      </c>
      <c r="G359">
        <v>0.16</v>
      </c>
      <c r="H359" s="7">
        <v>3</v>
      </c>
    </row>
    <row r="360" spans="3:9">
      <c r="C360" t="s">
        <v>437</v>
      </c>
      <c r="D360">
        <v>-3.8839999999999999</v>
      </c>
      <c r="E360">
        <v>6</v>
      </c>
      <c r="F360">
        <f t="shared" si="28"/>
        <v>-3.8239999999999998</v>
      </c>
      <c r="G360">
        <v>0.04</v>
      </c>
      <c r="H360" s="7">
        <v>3</v>
      </c>
    </row>
    <row r="361" spans="3:9">
      <c r="C361" t="s">
        <v>438</v>
      </c>
      <c r="D361">
        <v>-3.8839999999999999</v>
      </c>
      <c r="E361">
        <v>6</v>
      </c>
      <c r="F361">
        <f t="shared" si="28"/>
        <v>-3.8239999999999998</v>
      </c>
      <c r="G361">
        <v>0.03</v>
      </c>
      <c r="H361" s="7">
        <v>3</v>
      </c>
    </row>
    <row r="362" spans="3:9">
      <c r="C362" t="s">
        <v>439</v>
      </c>
      <c r="D362">
        <v>-3.8839999999999999</v>
      </c>
      <c r="E362">
        <v>6</v>
      </c>
      <c r="F362">
        <f t="shared" si="28"/>
        <v>-3.8239999999999998</v>
      </c>
      <c r="G362">
        <v>0.03</v>
      </c>
      <c r="H362" s="7">
        <v>3</v>
      </c>
    </row>
    <row r="364" spans="3:9">
      <c r="C364" t="s">
        <v>435</v>
      </c>
      <c r="D364">
        <v>-2.8780000000000001</v>
      </c>
      <c r="E364">
        <v>14</v>
      </c>
      <c r="F364">
        <f t="shared" si="28"/>
        <v>-2.738</v>
      </c>
      <c r="G364">
        <v>4.03</v>
      </c>
      <c r="H364">
        <v>7</v>
      </c>
    </row>
    <row r="365" spans="3:9">
      <c r="C365" t="s">
        <v>276</v>
      </c>
      <c r="D365">
        <v>-2.883</v>
      </c>
      <c r="E365">
        <v>22</v>
      </c>
      <c r="F365">
        <f t="shared" si="28"/>
        <v>-2.6629999999999998</v>
      </c>
      <c r="G365">
        <v>22.19</v>
      </c>
      <c r="H365">
        <v>11</v>
      </c>
    </row>
    <row r="366" spans="3:9">
      <c r="C366" t="s">
        <v>436</v>
      </c>
      <c r="D366">
        <v>-2.8780000000000001</v>
      </c>
      <c r="E366">
        <v>14</v>
      </c>
      <c r="F366">
        <f t="shared" si="28"/>
        <v>-2.738</v>
      </c>
      <c r="G366">
        <v>3.4</v>
      </c>
      <c r="H366">
        <v>7</v>
      </c>
    </row>
    <row r="367" spans="3:9">
      <c r="C367" t="s">
        <v>437</v>
      </c>
      <c r="D367">
        <v>-2.2130000000000001</v>
      </c>
      <c r="E367">
        <v>6</v>
      </c>
      <c r="F367">
        <f t="shared" si="28"/>
        <v>-2.153</v>
      </c>
      <c r="G367">
        <v>0.49</v>
      </c>
      <c r="H367">
        <v>3</v>
      </c>
    </row>
    <row r="368" spans="3:9">
      <c r="C368" t="s">
        <v>438</v>
      </c>
      <c r="D368">
        <v>-2.2130000000000001</v>
      </c>
      <c r="E368">
        <v>6</v>
      </c>
      <c r="F368">
        <f t="shared" si="28"/>
        <v>-2.153</v>
      </c>
      <c r="G368">
        <v>0.42</v>
      </c>
      <c r="H368">
        <v>3</v>
      </c>
    </row>
    <row r="369" spans="3:8">
      <c r="C369" t="s">
        <v>439</v>
      </c>
      <c r="D369">
        <v>-2.2130000000000001</v>
      </c>
      <c r="E369">
        <v>6</v>
      </c>
      <c r="F369">
        <f t="shared" si="28"/>
        <v>-2.153</v>
      </c>
      <c r="G369">
        <v>0.4</v>
      </c>
      <c r="H369">
        <v>3</v>
      </c>
    </row>
    <row r="371" spans="3:8">
      <c r="C371" t="s">
        <v>435</v>
      </c>
      <c r="D371">
        <v>-5.3120000000000003</v>
      </c>
      <c r="E371">
        <v>22</v>
      </c>
      <c r="F371">
        <f t="shared" si="28"/>
        <v>-5.0920000000000005</v>
      </c>
      <c r="G371">
        <v>16.440000000000001</v>
      </c>
      <c r="H371">
        <v>11</v>
      </c>
    </row>
    <row r="372" spans="3:8">
      <c r="C372" t="s">
        <v>276</v>
      </c>
      <c r="D372">
        <v>-5.3049999999999997</v>
      </c>
      <c r="E372">
        <v>18</v>
      </c>
      <c r="F372">
        <f t="shared" si="28"/>
        <v>-5.125</v>
      </c>
      <c r="G372">
        <v>14.34</v>
      </c>
      <c r="H372">
        <v>9</v>
      </c>
    </row>
    <row r="373" spans="3:8">
      <c r="C373" t="s">
        <v>436</v>
      </c>
      <c r="D373">
        <v>-5.3159999999999998</v>
      </c>
      <c r="E373">
        <v>26</v>
      </c>
      <c r="F373">
        <f t="shared" si="28"/>
        <v>-5.056</v>
      </c>
      <c r="G373">
        <v>21.83</v>
      </c>
      <c r="H373">
        <v>13</v>
      </c>
    </row>
    <row r="374" spans="3:8">
      <c r="C374" t="s">
        <v>437</v>
      </c>
      <c r="D374">
        <v>-2.1</v>
      </c>
      <c r="E374">
        <v>6</v>
      </c>
      <c r="F374">
        <f t="shared" si="28"/>
        <v>-2.04</v>
      </c>
      <c r="G374">
        <v>0.11</v>
      </c>
      <c r="H374">
        <v>3</v>
      </c>
    </row>
    <row r="375" spans="3:8">
      <c r="C375" t="s">
        <v>438</v>
      </c>
      <c r="D375">
        <v>-3.6659999999999999</v>
      </c>
      <c r="E375">
        <v>6</v>
      </c>
      <c r="F375">
        <f t="shared" si="28"/>
        <v>-3.6059999999999999</v>
      </c>
      <c r="G375">
        <v>0.37</v>
      </c>
      <c r="H375">
        <v>3</v>
      </c>
    </row>
    <row r="376" spans="3:8">
      <c r="C376" t="s">
        <v>439</v>
      </c>
      <c r="D376">
        <v>-2.1</v>
      </c>
      <c r="E376">
        <v>6</v>
      </c>
      <c r="F376">
        <f t="shared" si="28"/>
        <v>-2.04</v>
      </c>
      <c r="G376">
        <v>0.11</v>
      </c>
      <c r="H376">
        <v>3</v>
      </c>
    </row>
    <row r="378" spans="3:8">
      <c r="C378" t="s">
        <v>435</v>
      </c>
      <c r="D378">
        <v>-3.7309999999999999</v>
      </c>
      <c r="E378">
        <v>26</v>
      </c>
      <c r="F378">
        <f t="shared" si="28"/>
        <v>-3.4710000000000001</v>
      </c>
      <c r="G378">
        <v>20.29</v>
      </c>
      <c r="H378">
        <v>13</v>
      </c>
    </row>
    <row r="379" spans="3:8">
      <c r="C379" t="s">
        <v>276</v>
      </c>
      <c r="D379">
        <v>-3.7280000000000002</v>
      </c>
      <c r="E379">
        <v>22</v>
      </c>
      <c r="F379">
        <f t="shared" si="28"/>
        <v>-3.508</v>
      </c>
      <c r="G379">
        <v>21.52</v>
      </c>
      <c r="H379">
        <v>11</v>
      </c>
    </row>
    <row r="380" spans="3:8">
      <c r="C380" t="s">
        <v>436</v>
      </c>
      <c r="D380">
        <v>-3.7280000000000002</v>
      </c>
      <c r="E380">
        <v>22</v>
      </c>
      <c r="F380">
        <f t="shared" ref="F380:F397" si="29">D380+E380*0.01</f>
        <v>-3.508</v>
      </c>
      <c r="G380">
        <v>14.01</v>
      </c>
      <c r="H380">
        <v>11</v>
      </c>
    </row>
    <row r="381" spans="3:8">
      <c r="C381" t="s">
        <v>437</v>
      </c>
      <c r="D381">
        <v>-2.9649999999999999</v>
      </c>
      <c r="E381">
        <v>6</v>
      </c>
      <c r="F381">
        <f t="shared" si="29"/>
        <v>-2.9049999999999998</v>
      </c>
      <c r="G381">
        <v>0.51</v>
      </c>
      <c r="H381">
        <v>3</v>
      </c>
    </row>
    <row r="382" spans="3:8">
      <c r="C382" t="s">
        <v>438</v>
      </c>
      <c r="D382">
        <v>-2.9649999999999999</v>
      </c>
      <c r="E382">
        <v>6</v>
      </c>
      <c r="F382">
        <f t="shared" si="29"/>
        <v>-2.9049999999999998</v>
      </c>
      <c r="G382">
        <v>0.56000000000000005</v>
      </c>
      <c r="H382">
        <v>3</v>
      </c>
    </row>
    <row r="383" spans="3:8">
      <c r="C383" t="s">
        <v>439</v>
      </c>
      <c r="D383">
        <v>-2.9649999999999999</v>
      </c>
      <c r="E383">
        <v>6</v>
      </c>
      <c r="F383">
        <f t="shared" si="29"/>
        <v>-2.9049999999999998</v>
      </c>
      <c r="G383">
        <v>0.77</v>
      </c>
      <c r="H383">
        <v>3</v>
      </c>
    </row>
    <row r="385" spans="3:8">
      <c r="C385" t="s">
        <v>435</v>
      </c>
      <c r="D385">
        <v>-4.0730000000000004</v>
      </c>
      <c r="E385">
        <v>14</v>
      </c>
      <c r="F385">
        <f t="shared" si="29"/>
        <v>-3.9330000000000003</v>
      </c>
      <c r="G385">
        <v>6.87</v>
      </c>
      <c r="H385">
        <v>7</v>
      </c>
    </row>
    <row r="386" spans="3:8">
      <c r="C386" t="s">
        <v>276</v>
      </c>
      <c r="D386">
        <v>-4.0730000000000004</v>
      </c>
      <c r="E386">
        <v>14</v>
      </c>
      <c r="F386">
        <f t="shared" si="29"/>
        <v>-3.9330000000000003</v>
      </c>
      <c r="G386">
        <v>7.84</v>
      </c>
      <c r="H386">
        <v>7</v>
      </c>
    </row>
    <row r="387" spans="3:8">
      <c r="C387" t="s">
        <v>436</v>
      </c>
      <c r="D387">
        <v>-4.0449999999999999</v>
      </c>
      <c r="E387">
        <v>10</v>
      </c>
      <c r="F387">
        <f t="shared" si="29"/>
        <v>-3.9449999999999998</v>
      </c>
      <c r="G387">
        <v>1.75</v>
      </c>
      <c r="H387">
        <v>5</v>
      </c>
    </row>
    <row r="388" spans="3:8">
      <c r="C388" t="s">
        <v>437</v>
      </c>
      <c r="D388">
        <v>-2.681</v>
      </c>
      <c r="E388">
        <v>4</v>
      </c>
      <c r="F388">
        <f t="shared" si="29"/>
        <v>-2.641</v>
      </c>
      <c r="G388">
        <v>0.3</v>
      </c>
      <c r="H388">
        <v>2</v>
      </c>
    </row>
    <row r="389" spans="3:8">
      <c r="C389" t="s">
        <v>438</v>
      </c>
      <c r="D389">
        <v>-3.371</v>
      </c>
      <c r="E389">
        <v>6</v>
      </c>
      <c r="F389">
        <f t="shared" si="29"/>
        <v>-3.3109999999999999</v>
      </c>
      <c r="G389">
        <v>0.54</v>
      </c>
      <c r="H389">
        <v>3</v>
      </c>
    </row>
    <row r="390" spans="3:8">
      <c r="C390" t="s">
        <v>439</v>
      </c>
      <c r="D390">
        <v>-3.371</v>
      </c>
      <c r="E390">
        <v>6</v>
      </c>
      <c r="F390">
        <f t="shared" si="29"/>
        <v>-3.3109999999999999</v>
      </c>
      <c r="G390">
        <v>0.62</v>
      </c>
      <c r="H390">
        <v>3</v>
      </c>
    </row>
    <row r="392" spans="3:8">
      <c r="C392" t="s">
        <v>435</v>
      </c>
      <c r="D392">
        <v>-3.2879999999999998</v>
      </c>
      <c r="E392">
        <v>22</v>
      </c>
      <c r="F392">
        <f t="shared" si="29"/>
        <v>-3.0679999999999996</v>
      </c>
      <c r="G392">
        <v>29.41</v>
      </c>
      <c r="H392">
        <v>11</v>
      </c>
    </row>
    <row r="393" spans="3:8">
      <c r="C393" t="s">
        <v>276</v>
      </c>
      <c r="D393">
        <v>-3.286</v>
      </c>
      <c r="E393">
        <v>18</v>
      </c>
      <c r="F393">
        <f t="shared" si="29"/>
        <v>-3.1059999999999999</v>
      </c>
      <c r="G393">
        <v>16.72</v>
      </c>
      <c r="H393">
        <v>13</v>
      </c>
    </row>
    <row r="394" spans="3:8">
      <c r="C394" t="s">
        <v>436</v>
      </c>
      <c r="D394">
        <v>-3.282</v>
      </c>
      <c r="E394">
        <v>14</v>
      </c>
      <c r="F394">
        <f t="shared" si="29"/>
        <v>-3.1419999999999999</v>
      </c>
      <c r="G394">
        <v>6.15</v>
      </c>
      <c r="H394">
        <v>7</v>
      </c>
    </row>
    <row r="395" spans="3:8">
      <c r="C395" t="s">
        <v>437</v>
      </c>
      <c r="D395">
        <v>-2.9340000000000002</v>
      </c>
      <c r="E395">
        <v>6</v>
      </c>
      <c r="F395">
        <f t="shared" si="29"/>
        <v>-2.8740000000000001</v>
      </c>
      <c r="G395">
        <v>0.67</v>
      </c>
      <c r="H395">
        <v>3</v>
      </c>
    </row>
    <row r="396" spans="3:8">
      <c r="C396" t="s">
        <v>438</v>
      </c>
      <c r="D396">
        <v>-2.9340000000000002</v>
      </c>
      <c r="E396">
        <v>6</v>
      </c>
      <c r="F396">
        <f t="shared" si="29"/>
        <v>-2.8740000000000001</v>
      </c>
      <c r="G396">
        <v>0.61</v>
      </c>
      <c r="H396">
        <v>3</v>
      </c>
    </row>
    <row r="397" spans="3:8">
      <c r="C397" t="s">
        <v>439</v>
      </c>
      <c r="D397">
        <v>-2.9340000000000002</v>
      </c>
      <c r="E397">
        <v>6</v>
      </c>
      <c r="F397">
        <f t="shared" si="29"/>
        <v>-2.8740000000000001</v>
      </c>
      <c r="G397">
        <v>0.66</v>
      </c>
      <c r="H397">
        <v>3</v>
      </c>
    </row>
    <row r="399" spans="3:8">
      <c r="C399" t="s">
        <v>435</v>
      </c>
      <c r="D399" s="1">
        <f t="shared" ref="D399:H404" si="30">AVERAGE(D364,D371,D378,D385,D392)</f>
        <v>-3.8563999999999998</v>
      </c>
      <c r="E399">
        <f t="shared" si="30"/>
        <v>19.600000000000001</v>
      </c>
      <c r="F399" s="1">
        <f t="shared" si="30"/>
        <v>-3.6604000000000001</v>
      </c>
      <c r="G399" s="3">
        <f t="shared" si="30"/>
        <v>15.408000000000001</v>
      </c>
      <c r="H399">
        <f t="shared" si="30"/>
        <v>9.8000000000000007</v>
      </c>
    </row>
    <row r="400" spans="3:8">
      <c r="C400" t="s">
        <v>276</v>
      </c>
      <c r="D400" s="1">
        <f t="shared" si="30"/>
        <v>-3.8549999999999995</v>
      </c>
      <c r="E400">
        <f t="shared" si="30"/>
        <v>18.8</v>
      </c>
      <c r="F400" s="1">
        <f t="shared" si="30"/>
        <v>-3.6670000000000003</v>
      </c>
      <c r="G400" s="3">
        <f t="shared" si="30"/>
        <v>16.521999999999998</v>
      </c>
      <c r="H400">
        <f t="shared" si="30"/>
        <v>10.199999999999999</v>
      </c>
    </row>
    <row r="401" spans="3:8">
      <c r="C401" t="s">
        <v>436</v>
      </c>
      <c r="D401" s="1">
        <f t="shared" si="30"/>
        <v>-3.8497999999999997</v>
      </c>
      <c r="E401">
        <f t="shared" si="30"/>
        <v>17.2</v>
      </c>
      <c r="F401" s="1">
        <f t="shared" si="30"/>
        <v>-3.6778</v>
      </c>
      <c r="G401" s="3">
        <f t="shared" si="30"/>
        <v>9.427999999999999</v>
      </c>
      <c r="H401">
        <f t="shared" si="30"/>
        <v>8.6</v>
      </c>
    </row>
    <row r="402" spans="3:8">
      <c r="C402" t="s">
        <v>437</v>
      </c>
      <c r="D402" s="1">
        <f t="shared" si="30"/>
        <v>-2.5786000000000002</v>
      </c>
      <c r="E402">
        <f t="shared" si="30"/>
        <v>5.6</v>
      </c>
      <c r="F402" s="1">
        <f t="shared" si="30"/>
        <v>-2.5225999999999997</v>
      </c>
      <c r="G402" s="3">
        <f t="shared" si="30"/>
        <v>0.41600000000000004</v>
      </c>
      <c r="H402">
        <f t="shared" si="30"/>
        <v>2.8</v>
      </c>
    </row>
    <row r="403" spans="3:8">
      <c r="C403" t="s">
        <v>438</v>
      </c>
      <c r="D403" s="1">
        <f t="shared" si="30"/>
        <v>-3.0298000000000003</v>
      </c>
      <c r="E403">
        <f t="shared" si="30"/>
        <v>6</v>
      </c>
      <c r="F403" s="1">
        <f t="shared" si="30"/>
        <v>-2.9698000000000002</v>
      </c>
      <c r="G403" s="3">
        <f t="shared" si="30"/>
        <v>0.5</v>
      </c>
      <c r="H403">
        <f t="shared" si="30"/>
        <v>3</v>
      </c>
    </row>
    <row r="404" spans="3:8">
      <c r="C404" t="s">
        <v>439</v>
      </c>
      <c r="D404" s="1">
        <f t="shared" si="30"/>
        <v>-2.7166000000000006</v>
      </c>
      <c r="E404">
        <f t="shared" si="30"/>
        <v>6</v>
      </c>
      <c r="F404" s="1">
        <f t="shared" si="30"/>
        <v>-2.6566000000000001</v>
      </c>
      <c r="G404" s="3">
        <f t="shared" si="30"/>
        <v>0.51200000000000001</v>
      </c>
      <c r="H404">
        <f t="shared" si="30"/>
        <v>3</v>
      </c>
    </row>
    <row r="406" spans="3:8">
      <c r="C406" t="s">
        <v>435</v>
      </c>
      <c r="D406">
        <f t="shared" ref="D406:H411" si="31">STDEV(D364,D371,D378,D385,D392)</f>
        <v>0.93028990105235587</v>
      </c>
      <c r="E406">
        <f t="shared" si="31"/>
        <v>5.3665631459994962</v>
      </c>
      <c r="F406">
        <f t="shared" si="31"/>
        <v>0.91670895053992052</v>
      </c>
      <c r="G406">
        <f t="shared" si="31"/>
        <v>10.287264942636595</v>
      </c>
      <c r="H406">
        <f t="shared" si="31"/>
        <v>2.6832815729997481</v>
      </c>
    </row>
    <row r="407" spans="3:8">
      <c r="C407" t="s">
        <v>276</v>
      </c>
      <c r="D407">
        <f t="shared" si="31"/>
        <v>0.92664691225946627</v>
      </c>
      <c r="E407">
        <f t="shared" si="31"/>
        <v>3.3466401061363005</v>
      </c>
      <c r="F407">
        <f t="shared" si="31"/>
        <v>0.94134717293886883</v>
      </c>
      <c r="G407">
        <f t="shared" si="31"/>
        <v>5.8584059265298443</v>
      </c>
      <c r="H407">
        <f t="shared" si="31"/>
        <v>2.2803508501982734</v>
      </c>
    </row>
    <row r="408" spans="3:8">
      <c r="C408" t="s">
        <v>436</v>
      </c>
      <c r="D408">
        <f t="shared" si="31"/>
        <v>0.93132604387507867</v>
      </c>
      <c r="E408">
        <f t="shared" si="31"/>
        <v>6.5726706900619929</v>
      </c>
      <c r="F408">
        <f t="shared" si="31"/>
        <v>0.89022030981100497</v>
      </c>
      <c r="G408">
        <f t="shared" si="31"/>
        <v>8.3791121248017681</v>
      </c>
      <c r="H408">
        <f t="shared" si="31"/>
        <v>3.2863353450309964</v>
      </c>
    </row>
    <row r="409" spans="3:8">
      <c r="C409" t="s">
        <v>437</v>
      </c>
      <c r="D409">
        <f t="shared" si="31"/>
        <v>0.4027471911758046</v>
      </c>
      <c r="E409">
        <f t="shared" si="31"/>
        <v>0.8944271909999143</v>
      </c>
      <c r="F409">
        <f t="shared" si="31"/>
        <v>0.40411545380002578</v>
      </c>
      <c r="G409">
        <f t="shared" si="31"/>
        <v>0.21559220765138989</v>
      </c>
      <c r="H409">
        <f t="shared" si="31"/>
        <v>0.44721359549995715</v>
      </c>
    </row>
    <row r="410" spans="3:8">
      <c r="C410" t="s">
        <v>438</v>
      </c>
      <c r="D410">
        <f t="shared" si="31"/>
        <v>0.54811194112151873</v>
      </c>
      <c r="E410">
        <f t="shared" si="31"/>
        <v>0</v>
      </c>
      <c r="F410">
        <f t="shared" si="31"/>
        <v>0.54811194112151873</v>
      </c>
      <c r="G410">
        <f t="shared" si="31"/>
        <v>0.10074720839804939</v>
      </c>
      <c r="H410">
        <f t="shared" si="31"/>
        <v>0</v>
      </c>
    </row>
    <row r="411" spans="3:8">
      <c r="C411" t="s">
        <v>439</v>
      </c>
      <c r="D411">
        <f t="shared" si="31"/>
        <v>0.54106681657628719</v>
      </c>
      <c r="E411">
        <f t="shared" si="31"/>
        <v>0</v>
      </c>
      <c r="F411">
        <f t="shared" si="31"/>
        <v>0.54106681657628874</v>
      </c>
      <c r="G411">
        <f t="shared" si="31"/>
        <v>0.26185874054535579</v>
      </c>
      <c r="H411">
        <f t="shared" si="31"/>
        <v>0</v>
      </c>
    </row>
    <row r="417" spans="4:9">
      <c r="D417">
        <v>4</v>
      </c>
      <c r="E417">
        <v>4</v>
      </c>
      <c r="F417">
        <v>8</v>
      </c>
      <c r="G417">
        <v>2610</v>
      </c>
      <c r="H417">
        <v>3824</v>
      </c>
      <c r="I417">
        <v>2430</v>
      </c>
    </row>
    <row r="418" spans="4:9">
      <c r="D418">
        <v>4</v>
      </c>
      <c r="E418">
        <v>4</v>
      </c>
      <c r="F418">
        <v>8</v>
      </c>
      <c r="G418">
        <v>2395</v>
      </c>
      <c r="H418">
        <v>3317</v>
      </c>
      <c r="I418">
        <v>2602</v>
      </c>
    </row>
    <row r="419" spans="4:9">
      <c r="D419">
        <v>26</v>
      </c>
      <c r="E419">
        <v>4</v>
      </c>
      <c r="F419">
        <v>8</v>
      </c>
      <c r="G419">
        <v>2708</v>
      </c>
      <c r="H419">
        <v>4550</v>
      </c>
      <c r="I419">
        <v>2630</v>
      </c>
    </row>
    <row r="420" spans="4:9">
      <c r="D420">
        <v>4</v>
      </c>
      <c r="E420">
        <v>4</v>
      </c>
      <c r="F420">
        <v>8</v>
      </c>
      <c r="G420">
        <v>2720</v>
      </c>
      <c r="H420">
        <v>3130</v>
      </c>
      <c r="I420">
        <v>2674</v>
      </c>
    </row>
    <row r="421" spans="4:9">
      <c r="D421">
        <v>4</v>
      </c>
      <c r="E421">
        <v>23</v>
      </c>
      <c r="F421">
        <v>8</v>
      </c>
      <c r="G421">
        <v>1931</v>
      </c>
      <c r="H421">
        <v>3830</v>
      </c>
      <c r="I421">
        <v>2203</v>
      </c>
    </row>
    <row r="422" spans="4:9">
      <c r="D422">
        <f t="shared" ref="D422:I422" si="32">AVERAGE(D417:D421)</f>
        <v>8.4</v>
      </c>
      <c r="E422">
        <f t="shared" si="32"/>
        <v>7.8</v>
      </c>
      <c r="F422">
        <f t="shared" si="32"/>
        <v>8</v>
      </c>
      <c r="G422">
        <f t="shared" si="32"/>
        <v>2472.8000000000002</v>
      </c>
      <c r="H422">
        <f t="shared" si="32"/>
        <v>3730.2</v>
      </c>
      <c r="I422">
        <f t="shared" si="32"/>
        <v>2507.8000000000002</v>
      </c>
    </row>
    <row r="425" spans="4:9">
      <c r="D425">
        <v>10</v>
      </c>
      <c r="E425">
        <v>8</v>
      </c>
      <c r="F425">
        <v>5</v>
      </c>
      <c r="G425">
        <v>7</v>
      </c>
    </row>
    <row r="426" spans="4:9">
      <c r="D426">
        <v>5</v>
      </c>
      <c r="E426">
        <v>5</v>
      </c>
      <c r="F426">
        <v>5</v>
      </c>
      <c r="G426">
        <v>5</v>
      </c>
    </row>
    <row r="427" spans="4:9">
      <c r="D427">
        <v>12</v>
      </c>
      <c r="E427">
        <v>12</v>
      </c>
      <c r="F427">
        <v>8</v>
      </c>
      <c r="G427">
        <v>8</v>
      </c>
    </row>
    <row r="428" spans="4:9">
      <c r="D428">
        <v>2</v>
      </c>
      <c r="E428">
        <v>2</v>
      </c>
      <c r="F428">
        <v>10</v>
      </c>
      <c r="G428">
        <v>9</v>
      </c>
    </row>
    <row r="429" spans="4:9">
      <c r="D429">
        <v>13</v>
      </c>
      <c r="E429">
        <v>13</v>
      </c>
      <c r="F429">
        <v>8</v>
      </c>
      <c r="G429">
        <v>6</v>
      </c>
    </row>
    <row r="430" spans="4:9">
      <c r="D430">
        <f>AVERAGE(D425:D429)</f>
        <v>8.4</v>
      </c>
      <c r="E430">
        <f>AVERAGE(E425:E429)</f>
        <v>8</v>
      </c>
      <c r="F430">
        <f>AVERAGE(F425:F429)</f>
        <v>7.2</v>
      </c>
      <c r="G430">
        <f>AVERAGE(G425:G429)</f>
        <v>7</v>
      </c>
    </row>
    <row r="433" spans="3:10">
      <c r="D433">
        <v>155</v>
      </c>
      <c r="E433">
        <v>255</v>
      </c>
      <c r="F433">
        <v>93</v>
      </c>
      <c r="G433">
        <v>31</v>
      </c>
      <c r="H433">
        <v>255</v>
      </c>
      <c r="I433">
        <v>254</v>
      </c>
    </row>
    <row r="434" spans="3:10">
      <c r="D434">
        <v>31</v>
      </c>
      <c r="E434">
        <v>29</v>
      </c>
      <c r="F434">
        <v>63</v>
      </c>
      <c r="G434">
        <v>31</v>
      </c>
      <c r="H434">
        <v>29</v>
      </c>
      <c r="I434">
        <v>126</v>
      </c>
    </row>
    <row r="435" spans="3:10">
      <c r="D435">
        <v>31</v>
      </c>
      <c r="E435">
        <v>287</v>
      </c>
      <c r="F435">
        <v>93</v>
      </c>
      <c r="G435">
        <v>31</v>
      </c>
      <c r="H435">
        <v>234</v>
      </c>
      <c r="I435">
        <v>93</v>
      </c>
    </row>
    <row r="436" spans="3:10">
      <c r="D436">
        <v>31</v>
      </c>
      <c r="E436">
        <v>304</v>
      </c>
      <c r="F436">
        <v>93</v>
      </c>
      <c r="G436">
        <v>31</v>
      </c>
      <c r="H436">
        <v>304</v>
      </c>
      <c r="I436">
        <v>93</v>
      </c>
    </row>
    <row r="437" spans="3:10">
      <c r="D437">
        <v>220</v>
      </c>
      <c r="E437">
        <v>219</v>
      </c>
      <c r="F437">
        <v>156</v>
      </c>
      <c r="G437">
        <v>188</v>
      </c>
      <c r="H437">
        <v>219</v>
      </c>
      <c r="I437">
        <v>156</v>
      </c>
    </row>
    <row r="438" spans="3:10">
      <c r="D438">
        <f t="shared" ref="D438:I438" si="33">AVERAGE(D433:D437)</f>
        <v>93.6</v>
      </c>
      <c r="E438">
        <f t="shared" si="33"/>
        <v>218.8</v>
      </c>
      <c r="F438">
        <f t="shared" si="33"/>
        <v>99.6</v>
      </c>
      <c r="G438">
        <f t="shared" si="33"/>
        <v>62.4</v>
      </c>
      <c r="H438">
        <f t="shared" si="33"/>
        <v>208.2</v>
      </c>
      <c r="I438">
        <f t="shared" si="33"/>
        <v>144.4</v>
      </c>
    </row>
    <row r="440" spans="3:10">
      <c r="D440">
        <v>93</v>
      </c>
      <c r="E440">
        <v>255</v>
      </c>
      <c r="F440">
        <v>62</v>
      </c>
    </row>
    <row r="441" spans="3:10">
      <c r="D441">
        <v>31</v>
      </c>
      <c r="E441">
        <v>29</v>
      </c>
      <c r="F441">
        <v>95</v>
      </c>
    </row>
    <row r="442" spans="3:10">
      <c r="D442">
        <v>94</v>
      </c>
      <c r="E442">
        <v>234</v>
      </c>
      <c r="F442">
        <v>62</v>
      </c>
    </row>
    <row r="443" spans="3:10">
      <c r="D443">
        <v>31</v>
      </c>
      <c r="E443">
        <v>304</v>
      </c>
      <c r="F443">
        <v>31</v>
      </c>
    </row>
    <row r="444" spans="3:10">
      <c r="D444">
        <v>31</v>
      </c>
      <c r="E444">
        <v>48</v>
      </c>
      <c r="F444">
        <v>31</v>
      </c>
    </row>
    <row r="445" spans="3:10">
      <c r="D445">
        <f>AVERAGE(D440:D444)</f>
        <v>56</v>
      </c>
      <c r="E445">
        <f>AVERAGE(E440:E444)</f>
        <v>174</v>
      </c>
      <c r="F445">
        <f>AVERAGE(F440:F444)</f>
        <v>56.2</v>
      </c>
    </row>
    <row r="447" spans="3:10" s="21" customFormat="1"/>
    <row r="448" spans="3:10">
      <c r="C448" t="s">
        <v>27</v>
      </c>
      <c r="D448">
        <v>-2.153</v>
      </c>
      <c r="E448">
        <v>5.1020000000000003</v>
      </c>
      <c r="F448">
        <f>D448+E448*0.01</f>
        <v>-2.1019800000000002</v>
      </c>
      <c r="G448">
        <v>2.68</v>
      </c>
      <c r="H448">
        <v>50</v>
      </c>
      <c r="I448">
        <f>D448/D473</f>
        <v>0.8574273197929112</v>
      </c>
      <c r="J448">
        <f>1-I448</f>
        <v>0.1425726802070888</v>
      </c>
    </row>
    <row r="449" spans="3:11">
      <c r="C449" t="s">
        <v>28</v>
      </c>
      <c r="D449">
        <v>-2.1440000000000001</v>
      </c>
      <c r="E449">
        <v>4.3719999999999999</v>
      </c>
      <c r="F449">
        <f t="shared" ref="F449:F472" si="34">D449+E449*0.01</f>
        <v>-2.1002800000000001</v>
      </c>
      <c r="G449">
        <v>152.47999999999999</v>
      </c>
      <c r="H449">
        <v>100</v>
      </c>
      <c r="I449">
        <f>D449/D473</f>
        <v>0.85384309040223016</v>
      </c>
      <c r="J449">
        <f>1-I449</f>
        <v>0.14615690959776984</v>
      </c>
      <c r="K449">
        <f>J449+0.01*E449</f>
        <v>0.18987690959776984</v>
      </c>
    </row>
    <row r="450" spans="3:11" ht="17">
      <c r="C450" s="2" t="s">
        <v>46</v>
      </c>
      <c r="D450">
        <v>-2.153</v>
      </c>
      <c r="E450">
        <v>4.6180000000000003</v>
      </c>
      <c r="F450">
        <f t="shared" si="34"/>
        <v>-2.1068199999999999</v>
      </c>
      <c r="G450">
        <v>16.11</v>
      </c>
      <c r="H450">
        <v>576</v>
      </c>
      <c r="I450">
        <f>D450/D473</f>
        <v>0.8574273197929112</v>
      </c>
    </row>
    <row r="451" spans="3:11">
      <c r="C451" t="s">
        <v>29</v>
      </c>
      <c r="D451">
        <v>-2.1379999999999999</v>
      </c>
      <c r="E451">
        <v>22</v>
      </c>
      <c r="F451">
        <f t="shared" si="34"/>
        <v>-1.9179999999999999</v>
      </c>
      <c r="I451">
        <f>D451/D473</f>
        <v>0.85145360414177607</v>
      </c>
    </row>
    <row r="452" spans="3:11">
      <c r="C452" t="s">
        <v>30</v>
      </c>
      <c r="D452">
        <v>-1.8109999999999999</v>
      </c>
      <c r="E452">
        <v>6</v>
      </c>
      <c r="F452">
        <f t="shared" si="34"/>
        <v>-1.7509999999999999</v>
      </c>
      <c r="G452" t="s">
        <v>14</v>
      </c>
      <c r="H452">
        <v>12</v>
      </c>
      <c r="I452">
        <f>D452/D473</f>
        <v>0.721226602947033</v>
      </c>
    </row>
    <row r="453" spans="3:11">
      <c r="C453" t="s">
        <v>31</v>
      </c>
      <c r="D453">
        <v>-2.1429999999999998</v>
      </c>
      <c r="E453">
        <v>10</v>
      </c>
      <c r="F453">
        <f t="shared" si="34"/>
        <v>-2.0429999999999997</v>
      </c>
      <c r="G453" t="s">
        <v>14</v>
      </c>
      <c r="H453">
        <v>420</v>
      </c>
      <c r="I453">
        <f>D453/D473</f>
        <v>0.85344484269215437</v>
      </c>
    </row>
    <row r="454" spans="3:11">
      <c r="C454" t="s">
        <v>32</v>
      </c>
      <c r="D454">
        <v>-2.1419999999999999</v>
      </c>
      <c r="E454">
        <v>38</v>
      </c>
      <c r="F454">
        <f t="shared" si="34"/>
        <v>-1.762</v>
      </c>
      <c r="I454">
        <f>D454/D473</f>
        <v>0.8530465949820788</v>
      </c>
    </row>
    <row r="455" spans="3:11">
      <c r="C455" t="s">
        <v>33</v>
      </c>
      <c r="D455">
        <v>-1.8109999999999999</v>
      </c>
      <c r="E455">
        <v>6</v>
      </c>
      <c r="F455">
        <f t="shared" si="34"/>
        <v>-1.7509999999999999</v>
      </c>
      <c r="H455">
        <v>12</v>
      </c>
      <c r="I455">
        <f>D455/D473</f>
        <v>0.721226602947033</v>
      </c>
    </row>
    <row r="456" spans="3:11">
      <c r="C456" t="s">
        <v>34</v>
      </c>
      <c r="D456">
        <v>-2.069</v>
      </c>
      <c r="E456">
        <v>10</v>
      </c>
      <c r="F456">
        <f t="shared" si="34"/>
        <v>-1.9689999999999999</v>
      </c>
      <c r="H456">
        <v>888</v>
      </c>
      <c r="I456">
        <f>D456/D473</f>
        <v>0.82397451214655515</v>
      </c>
    </row>
    <row r="457" spans="3:11">
      <c r="C457" t="s">
        <v>59</v>
      </c>
      <c r="D457">
        <v>-2.1459999999999999</v>
      </c>
      <c r="E457">
        <v>26</v>
      </c>
      <c r="F457">
        <f t="shared" si="34"/>
        <v>-1.8859999999999999</v>
      </c>
      <c r="I457">
        <f>D457/D473</f>
        <v>0.85463958582238142</v>
      </c>
    </row>
    <row r="458" spans="3:11">
      <c r="C458" t="s">
        <v>35</v>
      </c>
      <c r="D458">
        <v>-1.8109999999999999</v>
      </c>
      <c r="E458">
        <v>6</v>
      </c>
      <c r="F458">
        <f t="shared" si="34"/>
        <v>-1.7509999999999999</v>
      </c>
      <c r="H458">
        <v>12</v>
      </c>
      <c r="I458">
        <f>D458/D473</f>
        <v>0.721226602947033</v>
      </c>
    </row>
    <row r="459" spans="3:11">
      <c r="C459" t="s">
        <v>36</v>
      </c>
      <c r="D459">
        <v>-2.1419999999999999</v>
      </c>
      <c r="E459">
        <v>10</v>
      </c>
      <c r="F459">
        <f t="shared" si="34"/>
        <v>-2.0419999999999998</v>
      </c>
      <c r="H459" s="23">
        <v>622</v>
      </c>
      <c r="I459">
        <f>D459/D473</f>
        <v>0.8530465949820788</v>
      </c>
    </row>
    <row r="460" spans="3:11">
      <c r="C460" t="s">
        <v>63</v>
      </c>
      <c r="D460">
        <v>-2.1379999999999999</v>
      </c>
      <c r="E460">
        <v>6</v>
      </c>
      <c r="F460">
        <f t="shared" si="34"/>
        <v>-2.0779999999999998</v>
      </c>
      <c r="G460">
        <v>0.21</v>
      </c>
      <c r="H460">
        <v>7</v>
      </c>
      <c r="I460">
        <f>D460/D473</f>
        <v>0.85145360414177607</v>
      </c>
      <c r="J460">
        <f>1-I460</f>
        <v>0.14854639585822393</v>
      </c>
    </row>
    <row r="461" spans="3:11">
      <c r="C461" t="s">
        <v>62</v>
      </c>
      <c r="D461">
        <v>-2.1219999999999999</v>
      </c>
      <c r="E461">
        <v>6</v>
      </c>
      <c r="F461">
        <f t="shared" si="34"/>
        <v>-2.0619999999999998</v>
      </c>
      <c r="G461">
        <v>7.0000000000000007E-2</v>
      </c>
      <c r="H461">
        <v>6</v>
      </c>
      <c r="I461">
        <f>D461/D473</f>
        <v>0.84508164078056547</v>
      </c>
    </row>
    <row r="462" spans="3:11">
      <c r="C462" t="s">
        <v>68</v>
      </c>
      <c r="D462">
        <v>-2.1379999999999999</v>
      </c>
      <c r="E462">
        <v>6</v>
      </c>
      <c r="F462">
        <f t="shared" si="34"/>
        <v>-2.0779999999999998</v>
      </c>
      <c r="G462">
        <v>7.0000000000000007E-2</v>
      </c>
      <c r="H462">
        <v>6</v>
      </c>
      <c r="I462">
        <f>D462/D473</f>
        <v>0.85145360414177607</v>
      </c>
    </row>
    <row r="463" spans="3:11" ht="51">
      <c r="C463" s="2" t="s">
        <v>69</v>
      </c>
      <c r="D463">
        <v>-2.1219999999999999</v>
      </c>
      <c r="E463">
        <v>6</v>
      </c>
      <c r="F463">
        <f t="shared" si="34"/>
        <v>-2.0619999999999998</v>
      </c>
      <c r="G463">
        <v>0.05</v>
      </c>
      <c r="H463">
        <v>5</v>
      </c>
      <c r="I463">
        <f>D463/D473</f>
        <v>0.84508164078056547</v>
      </c>
    </row>
    <row r="464" spans="3:11" ht="17">
      <c r="C464" s="2" t="s">
        <v>42</v>
      </c>
      <c r="D464">
        <v>-2.1379999999999999</v>
      </c>
      <c r="E464">
        <v>6</v>
      </c>
      <c r="F464">
        <f t="shared" si="34"/>
        <v>-2.0779999999999998</v>
      </c>
      <c r="G464">
        <v>4.87</v>
      </c>
      <c r="H464">
        <v>185</v>
      </c>
      <c r="I464">
        <f>D464/D473</f>
        <v>0.85145360414177607</v>
      </c>
    </row>
    <row r="465" spans="3:10" ht="17">
      <c r="C465" s="2" t="s">
        <v>35</v>
      </c>
      <c r="D465">
        <v>-2.113</v>
      </c>
      <c r="E465">
        <v>6</v>
      </c>
      <c r="F465">
        <f t="shared" si="34"/>
        <v>-2.0529999999999999</v>
      </c>
      <c r="G465">
        <v>5.13</v>
      </c>
      <c r="H465">
        <v>179</v>
      </c>
      <c r="I465">
        <f>D465/D473</f>
        <v>0.84149741138988443</v>
      </c>
    </row>
    <row r="466" spans="3:10" ht="17">
      <c r="C466" s="2" t="s">
        <v>36</v>
      </c>
      <c r="D466">
        <v>-2.1419999999999999</v>
      </c>
      <c r="E466">
        <v>10</v>
      </c>
      <c r="F466">
        <f t="shared" si="34"/>
        <v>-2.0419999999999998</v>
      </c>
      <c r="G466">
        <v>0.86</v>
      </c>
      <c r="H466">
        <v>31</v>
      </c>
      <c r="I466">
        <f>D466/D473</f>
        <v>0.8530465949820788</v>
      </c>
    </row>
    <row r="467" spans="3:10" ht="17">
      <c r="C467" s="2" t="s">
        <v>43</v>
      </c>
      <c r="D467">
        <v>-2.1379999999999999</v>
      </c>
      <c r="E467">
        <v>6</v>
      </c>
      <c r="F467">
        <f t="shared" si="34"/>
        <v>-2.0779999999999998</v>
      </c>
      <c r="G467">
        <v>7.31</v>
      </c>
      <c r="H467">
        <v>275</v>
      </c>
      <c r="I467">
        <f>D467/D473</f>
        <v>0.85145360414177607</v>
      </c>
    </row>
    <row r="468" spans="3:10" ht="17">
      <c r="C468" s="2" t="s">
        <v>37</v>
      </c>
      <c r="D468">
        <v>-2.113</v>
      </c>
      <c r="E468">
        <v>6</v>
      </c>
      <c r="F468">
        <f t="shared" si="34"/>
        <v>-2.0529999999999999</v>
      </c>
      <c r="G468">
        <v>5.18</v>
      </c>
      <c r="H468">
        <v>179</v>
      </c>
      <c r="I468">
        <f>D468/D473</f>
        <v>0.84149741138988443</v>
      </c>
    </row>
    <row r="469" spans="3:10" ht="17">
      <c r="C469" s="2" t="s">
        <v>38</v>
      </c>
      <c r="D469">
        <v>-2.129</v>
      </c>
      <c r="E469">
        <v>10</v>
      </c>
      <c r="F469">
        <f t="shared" si="34"/>
        <v>-2.0289999999999999</v>
      </c>
      <c r="G469">
        <v>2.59</v>
      </c>
      <c r="H469">
        <v>92</v>
      </c>
      <c r="I469">
        <f>D469/D473</f>
        <v>0.84786937475109514</v>
      </c>
    </row>
    <row r="470" spans="3:10" ht="17">
      <c r="C470" s="2" t="s">
        <v>237</v>
      </c>
      <c r="D470">
        <v>-2.13</v>
      </c>
      <c r="E470">
        <v>10</v>
      </c>
      <c r="F470">
        <f t="shared" si="34"/>
        <v>-2.0299999999999998</v>
      </c>
      <c r="G470">
        <v>5.23</v>
      </c>
      <c r="H470">
        <v>186</v>
      </c>
      <c r="I470">
        <f>D470/D473</f>
        <v>0.84826762246117071</v>
      </c>
    </row>
    <row r="471" spans="3:10" ht="17">
      <c r="C471" s="2" t="s">
        <v>238</v>
      </c>
      <c r="D471">
        <v>-2.113</v>
      </c>
      <c r="E471">
        <v>6</v>
      </c>
      <c r="F471">
        <f t="shared" si="34"/>
        <v>-2.0529999999999999</v>
      </c>
      <c r="G471">
        <v>5.19</v>
      </c>
      <c r="H471">
        <v>179</v>
      </c>
      <c r="I471">
        <f>D471/D473</f>
        <v>0.84149741138988443</v>
      </c>
    </row>
    <row r="472" spans="3:10" ht="17">
      <c r="C472" s="2" t="s">
        <v>239</v>
      </c>
      <c r="D472">
        <v>-2.1419999999999999</v>
      </c>
      <c r="E472">
        <v>10</v>
      </c>
      <c r="F472">
        <f t="shared" si="34"/>
        <v>-2.0419999999999998</v>
      </c>
      <c r="G472">
        <v>0.89</v>
      </c>
      <c r="H472">
        <v>31</v>
      </c>
      <c r="I472">
        <f>D472/D473</f>
        <v>0.8530465949820788</v>
      </c>
    </row>
    <row r="473" spans="3:10" ht="17">
      <c r="C473" s="2" t="s">
        <v>419</v>
      </c>
      <c r="D473">
        <v>-2.5110000000000001</v>
      </c>
    </row>
    <row r="474" spans="3:10" s="21" customFormat="1"/>
    <row r="475" spans="3:10">
      <c r="C475" t="s">
        <v>27</v>
      </c>
      <c r="D475">
        <v>-0.79800000000000004</v>
      </c>
      <c r="E475">
        <v>5.0359999999999996</v>
      </c>
      <c r="F475">
        <f>D475+E475*0.01</f>
        <v>-0.74764000000000008</v>
      </c>
      <c r="G475">
        <v>2.17</v>
      </c>
      <c r="H475">
        <v>34</v>
      </c>
      <c r="I475">
        <f>D475/D500</f>
        <v>0.76217765042979957</v>
      </c>
    </row>
    <row r="476" spans="3:10">
      <c r="C476" t="s">
        <v>28</v>
      </c>
      <c r="D476">
        <v>-0.75800000000000001</v>
      </c>
      <c r="E476">
        <v>0.66700000000000004</v>
      </c>
      <c r="F476">
        <f t="shared" ref="F476:F499" si="35">D476+E476*0.01</f>
        <v>-0.75133000000000005</v>
      </c>
      <c r="G476">
        <v>159.9</v>
      </c>
      <c r="H476">
        <v>100</v>
      </c>
      <c r="I476">
        <f>D476/D500</f>
        <v>0.72397325692454639</v>
      </c>
      <c r="J476">
        <f>1-I476</f>
        <v>0.27602674307545361</v>
      </c>
    </row>
    <row r="477" spans="3:10" ht="17">
      <c r="C477" s="2" t="s">
        <v>46</v>
      </c>
      <c r="D477">
        <v>-0.79500000000000004</v>
      </c>
      <c r="E477">
        <v>3.7839999999999998</v>
      </c>
      <c r="F477">
        <f t="shared" si="35"/>
        <v>-0.75716000000000006</v>
      </c>
      <c r="G477">
        <v>15.32</v>
      </c>
      <c r="H477">
        <v>533</v>
      </c>
      <c r="I477">
        <f>D477/D500</f>
        <v>0.75931232091690548</v>
      </c>
    </row>
    <row r="478" spans="3:10">
      <c r="C478" t="s">
        <v>29</v>
      </c>
      <c r="D478">
        <v>-0.79500000000000004</v>
      </c>
      <c r="E478">
        <v>18</v>
      </c>
      <c r="F478">
        <f t="shared" si="35"/>
        <v>-0.61499999999999999</v>
      </c>
      <c r="I478">
        <f>D478/D500</f>
        <v>0.75931232091690548</v>
      </c>
    </row>
    <row r="479" spans="3:10">
      <c r="C479" t="s">
        <v>30</v>
      </c>
      <c r="D479">
        <v>-0.54200000000000004</v>
      </c>
      <c r="E479">
        <v>6</v>
      </c>
      <c r="F479">
        <f t="shared" si="35"/>
        <v>-0.48200000000000004</v>
      </c>
      <c r="G479" t="s">
        <v>14</v>
      </c>
      <c r="H479">
        <v>32</v>
      </c>
      <c r="I479">
        <f>D479/D500</f>
        <v>0.5176695319961796</v>
      </c>
    </row>
    <row r="480" spans="3:10">
      <c r="C480" t="s">
        <v>31</v>
      </c>
      <c r="D480">
        <v>-0.79100000000000004</v>
      </c>
      <c r="E480">
        <v>10</v>
      </c>
      <c r="F480">
        <f t="shared" si="35"/>
        <v>-0.69100000000000006</v>
      </c>
      <c r="G480" t="s">
        <v>14</v>
      </c>
      <c r="H480">
        <v>200</v>
      </c>
      <c r="I480">
        <f>D480/D500</f>
        <v>0.75549188156638025</v>
      </c>
    </row>
    <row r="481" spans="3:9">
      <c r="C481" t="s">
        <v>32</v>
      </c>
      <c r="D481">
        <v>-0.753</v>
      </c>
      <c r="E481">
        <v>44</v>
      </c>
      <c r="F481">
        <f t="shared" si="35"/>
        <v>-0.313</v>
      </c>
      <c r="I481">
        <f>D481/D500</f>
        <v>0.71919770773638969</v>
      </c>
    </row>
    <row r="482" spans="3:9">
      <c r="C482" t="s">
        <v>33</v>
      </c>
      <c r="D482">
        <v>-0.627</v>
      </c>
      <c r="E482">
        <v>6</v>
      </c>
      <c r="F482">
        <f t="shared" si="35"/>
        <v>-0.56699999999999995</v>
      </c>
      <c r="H482">
        <v>20</v>
      </c>
      <c r="I482">
        <f>D482/D500</f>
        <v>0.59885386819484243</v>
      </c>
    </row>
    <row r="483" spans="3:9">
      <c r="C483" t="s">
        <v>34</v>
      </c>
      <c r="D483">
        <v>-0.71199999999999997</v>
      </c>
      <c r="E483">
        <v>10</v>
      </c>
      <c r="F483">
        <f t="shared" si="35"/>
        <v>-0.61199999999999999</v>
      </c>
      <c r="H483">
        <v>4251</v>
      </c>
      <c r="I483">
        <f>D483/D500</f>
        <v>0.68003820439350526</v>
      </c>
    </row>
    <row r="484" spans="3:9">
      <c r="C484" t="s">
        <v>59</v>
      </c>
      <c r="D484">
        <v>-0.79200000000000004</v>
      </c>
      <c r="E484">
        <v>30</v>
      </c>
      <c r="F484">
        <f t="shared" si="35"/>
        <v>-0.49200000000000005</v>
      </c>
      <c r="I484">
        <f>D484/D500</f>
        <v>0.7564469914040115</v>
      </c>
    </row>
    <row r="485" spans="3:9">
      <c r="C485" t="s">
        <v>35</v>
      </c>
      <c r="D485">
        <v>-0.54200000000000004</v>
      </c>
      <c r="E485">
        <v>6</v>
      </c>
      <c r="F485">
        <f t="shared" si="35"/>
        <v>-0.48200000000000004</v>
      </c>
      <c r="H485">
        <v>42</v>
      </c>
      <c r="I485">
        <f>D485/D500</f>
        <v>0.5176695319961796</v>
      </c>
    </row>
    <row r="486" spans="3:9">
      <c r="C486" t="s">
        <v>36</v>
      </c>
      <c r="D486">
        <v>-0.78700000000000003</v>
      </c>
      <c r="E486">
        <v>10</v>
      </c>
      <c r="F486">
        <f t="shared" si="35"/>
        <v>-0.68700000000000006</v>
      </c>
      <c r="H486">
        <v>624</v>
      </c>
      <c r="I486">
        <f>D486/D500</f>
        <v>0.75167144221585491</v>
      </c>
    </row>
    <row r="487" spans="3:9">
      <c r="C487" t="s">
        <v>63</v>
      </c>
      <c r="D487">
        <v>0</v>
      </c>
      <c r="E487">
        <v>0</v>
      </c>
      <c r="F487">
        <f t="shared" si="35"/>
        <v>0</v>
      </c>
      <c r="G487" t="s">
        <v>14</v>
      </c>
      <c r="H487">
        <v>1</v>
      </c>
      <c r="I487">
        <f>D487/D500</f>
        <v>0</v>
      </c>
    </row>
    <row r="488" spans="3:9">
      <c r="C488" t="s">
        <v>62</v>
      </c>
      <c r="D488">
        <v>0</v>
      </c>
      <c r="E488">
        <v>0</v>
      </c>
      <c r="F488">
        <f t="shared" si="35"/>
        <v>0</v>
      </c>
      <c r="G488" t="s">
        <v>14</v>
      </c>
      <c r="H488">
        <v>1</v>
      </c>
      <c r="I488">
        <f>D488/D500</f>
        <v>0</v>
      </c>
    </row>
    <row r="489" spans="3:9">
      <c r="C489" t="s">
        <v>68</v>
      </c>
      <c r="D489">
        <v>-0.79700000000000004</v>
      </c>
      <c r="E489">
        <v>6</v>
      </c>
      <c r="F489">
        <f t="shared" si="35"/>
        <v>-0.7370000000000001</v>
      </c>
      <c r="G489">
        <v>0.1</v>
      </c>
      <c r="I489">
        <f>D489/D500</f>
        <v>0.76122254059216821</v>
      </c>
    </row>
    <row r="490" spans="3:9" ht="51">
      <c r="C490" s="2" t="s">
        <v>69</v>
      </c>
      <c r="D490">
        <v>-0.64</v>
      </c>
      <c r="E490">
        <v>6</v>
      </c>
      <c r="F490">
        <f t="shared" si="35"/>
        <v>-0.58000000000000007</v>
      </c>
      <c r="G490">
        <v>0.05</v>
      </c>
      <c r="H490">
        <v>5</v>
      </c>
      <c r="I490">
        <f>D490/D500</f>
        <v>0.6112702960840497</v>
      </c>
    </row>
    <row r="491" spans="3:9" ht="17">
      <c r="C491" s="2" t="s">
        <v>42</v>
      </c>
      <c r="D491">
        <v>-0.79400000000000004</v>
      </c>
      <c r="E491">
        <v>6</v>
      </c>
      <c r="F491">
        <f t="shared" si="35"/>
        <v>-0.73399999999999999</v>
      </c>
      <c r="G491">
        <v>4.78</v>
      </c>
      <c r="H491">
        <v>210</v>
      </c>
      <c r="I491">
        <f>D491/D500</f>
        <v>0.75835721107927423</v>
      </c>
    </row>
    <row r="492" spans="3:9" ht="17">
      <c r="C492" s="2" t="s">
        <v>35</v>
      </c>
      <c r="D492">
        <v>-0.63900000000000001</v>
      </c>
      <c r="E492">
        <v>6</v>
      </c>
      <c r="F492">
        <f t="shared" si="35"/>
        <v>-0.57899999999999996</v>
      </c>
      <c r="G492">
        <v>1.72</v>
      </c>
      <c r="H492">
        <v>119</v>
      </c>
      <c r="I492">
        <f>D492/D500</f>
        <v>0.61031518624641834</v>
      </c>
    </row>
    <row r="493" spans="3:9" ht="17">
      <c r="C493" s="2" t="s">
        <v>36</v>
      </c>
      <c r="D493">
        <v>-0.79500000000000004</v>
      </c>
      <c r="E493">
        <v>6</v>
      </c>
      <c r="F493">
        <f t="shared" si="35"/>
        <v>-0.7350000000000001</v>
      </c>
      <c r="G493">
        <v>1.77</v>
      </c>
      <c r="H493">
        <v>62</v>
      </c>
      <c r="I493">
        <f>D493/D500</f>
        <v>0.75931232091690548</v>
      </c>
    </row>
    <row r="494" spans="3:9" ht="17">
      <c r="C494" s="2" t="s">
        <v>43</v>
      </c>
      <c r="D494">
        <v>-0.79300000000000004</v>
      </c>
      <c r="E494">
        <v>6</v>
      </c>
      <c r="F494">
        <f t="shared" si="35"/>
        <v>-0.7330000000000001</v>
      </c>
      <c r="G494">
        <v>10.02</v>
      </c>
      <c r="H494">
        <v>345</v>
      </c>
      <c r="I494">
        <f>D494/D500</f>
        <v>0.75740210124164287</v>
      </c>
    </row>
    <row r="495" spans="3:9" ht="17">
      <c r="C495" s="2" t="s">
        <v>37</v>
      </c>
      <c r="D495">
        <v>-0.63900000000000001</v>
      </c>
      <c r="E495">
        <v>6</v>
      </c>
      <c r="F495">
        <f t="shared" si="35"/>
        <v>-0.57899999999999996</v>
      </c>
      <c r="G495">
        <v>0.82</v>
      </c>
      <c r="H495">
        <v>62</v>
      </c>
      <c r="I495">
        <f>D495/D500</f>
        <v>0.61031518624641834</v>
      </c>
    </row>
    <row r="496" spans="3:9" ht="17">
      <c r="C496" s="2" t="s">
        <v>38</v>
      </c>
      <c r="D496">
        <v>-0.72599999999999998</v>
      </c>
      <c r="E496">
        <v>10</v>
      </c>
      <c r="F496">
        <f t="shared" si="35"/>
        <v>-0.626</v>
      </c>
      <c r="G496">
        <v>2.4300000000000002</v>
      </c>
      <c r="H496">
        <v>62</v>
      </c>
      <c r="I496">
        <f>D496/D500</f>
        <v>0.6934097421203439</v>
      </c>
    </row>
    <row r="497" spans="3:9" ht="17">
      <c r="C497" s="2" t="s">
        <v>237</v>
      </c>
      <c r="D497">
        <v>-0.79300000000000004</v>
      </c>
      <c r="E497">
        <v>6</v>
      </c>
      <c r="F497">
        <f t="shared" si="35"/>
        <v>-0.7330000000000001</v>
      </c>
      <c r="G497">
        <v>8.39</v>
      </c>
      <c r="H497">
        <v>285</v>
      </c>
      <c r="I497">
        <f>D497/D500</f>
        <v>0.75740210124164287</v>
      </c>
    </row>
    <row r="498" spans="3:9" ht="17">
      <c r="C498" s="2" t="s">
        <v>238</v>
      </c>
      <c r="D498">
        <v>-0.63900000000000001</v>
      </c>
      <c r="E498">
        <v>6</v>
      </c>
      <c r="F498">
        <f t="shared" si="35"/>
        <v>-0.57899999999999996</v>
      </c>
      <c r="G498">
        <v>1.72</v>
      </c>
      <c r="H498">
        <v>119</v>
      </c>
      <c r="I498">
        <f>D498/D500</f>
        <v>0.61031518624641834</v>
      </c>
    </row>
    <row r="499" spans="3:9" ht="17">
      <c r="C499" s="2" t="s">
        <v>239</v>
      </c>
      <c r="D499">
        <v>-0.79600000000000004</v>
      </c>
      <c r="E499">
        <v>6</v>
      </c>
      <c r="F499">
        <f t="shared" si="35"/>
        <v>-0.73599999999999999</v>
      </c>
      <c r="G499">
        <v>1.81</v>
      </c>
      <c r="H499">
        <v>62</v>
      </c>
      <c r="I499">
        <f>D499/D500</f>
        <v>0.76026743075453684</v>
      </c>
    </row>
    <row r="500" spans="3:9" ht="17">
      <c r="C500" s="2" t="s">
        <v>419</v>
      </c>
      <c r="D500">
        <v>-1.0469999999999999</v>
      </c>
    </row>
    <row r="501" spans="3:9" s="21" customFormat="1"/>
    <row r="502" spans="3:9">
      <c r="C502" t="s">
        <v>27</v>
      </c>
      <c r="D502">
        <v>-2.3279999999999998</v>
      </c>
      <c r="E502">
        <v>5.1310000000000002</v>
      </c>
      <c r="F502">
        <f>D502+E502*0.01</f>
        <v>-2.2766899999999999</v>
      </c>
      <c r="G502">
        <v>4.4000000000000004</v>
      </c>
      <c r="H502">
        <v>53</v>
      </c>
      <c r="I502">
        <f>D502/D527</f>
        <v>0.85619713129827146</v>
      </c>
    </row>
    <row r="503" spans="3:9">
      <c r="C503" t="s">
        <v>28</v>
      </c>
      <c r="D503">
        <v>-2.3199999999999998</v>
      </c>
      <c r="E503">
        <v>4.3280000000000003</v>
      </c>
      <c r="F503">
        <f t="shared" ref="F503:F526" si="36">D503+E503*0.01</f>
        <v>-2.2767199999999996</v>
      </c>
      <c r="G503">
        <v>171.36</v>
      </c>
      <c r="H503">
        <v>100</v>
      </c>
      <c r="I503">
        <f>D503/D527</f>
        <v>0.85325487311511583</v>
      </c>
    </row>
    <row r="504" spans="3:9" ht="17">
      <c r="C504" s="2" t="s">
        <v>46</v>
      </c>
      <c r="D504">
        <v>-2.3279999999999998</v>
      </c>
      <c r="E504">
        <v>4.57</v>
      </c>
      <c r="F504">
        <f t="shared" si="36"/>
        <v>-2.2822999999999998</v>
      </c>
      <c r="G504">
        <v>13.87</v>
      </c>
      <c r="H504">
        <v>484</v>
      </c>
      <c r="I504">
        <f>D504/D527</f>
        <v>0.85619713129827146</v>
      </c>
    </row>
    <row r="505" spans="3:9">
      <c r="C505" t="s">
        <v>29</v>
      </c>
      <c r="D505">
        <v>-2.3119999999999998</v>
      </c>
      <c r="E505">
        <v>26</v>
      </c>
      <c r="F505">
        <f t="shared" si="36"/>
        <v>-2.0519999999999996</v>
      </c>
      <c r="I505">
        <f>D505/D527</f>
        <v>0.85031261493196031</v>
      </c>
    </row>
    <row r="506" spans="3:9">
      <c r="C506" t="s">
        <v>30</v>
      </c>
      <c r="D506">
        <v>-1.7190000000000001</v>
      </c>
      <c r="E506">
        <v>6</v>
      </c>
      <c r="F506">
        <f t="shared" si="36"/>
        <v>-1.659</v>
      </c>
      <c r="H506">
        <v>10</v>
      </c>
      <c r="I506">
        <f>D506/D527</f>
        <v>0.63221772710555357</v>
      </c>
    </row>
    <row r="507" spans="3:9">
      <c r="C507" t="s">
        <v>31</v>
      </c>
      <c r="D507">
        <v>-2.3119999999999998</v>
      </c>
      <c r="E507">
        <v>10</v>
      </c>
      <c r="F507">
        <f t="shared" si="36"/>
        <v>-2.2119999999999997</v>
      </c>
      <c r="H507">
        <v>833</v>
      </c>
      <c r="I507">
        <f>D507/D527</f>
        <v>0.85031261493196031</v>
      </c>
    </row>
    <row r="508" spans="3:9">
      <c r="C508" t="s">
        <v>32</v>
      </c>
      <c r="D508">
        <v>-2.3159999999999998</v>
      </c>
      <c r="E508">
        <v>34</v>
      </c>
      <c r="F508">
        <f t="shared" si="36"/>
        <v>-1.9759999999999998</v>
      </c>
      <c r="I508">
        <f>D508/D527</f>
        <v>0.85178374402353807</v>
      </c>
    </row>
    <row r="509" spans="3:9">
      <c r="C509" t="s">
        <v>33</v>
      </c>
      <c r="D509">
        <v>-1.7190000000000001</v>
      </c>
      <c r="E509">
        <v>6</v>
      </c>
      <c r="F509">
        <f t="shared" si="36"/>
        <v>-1.659</v>
      </c>
      <c r="H509">
        <v>10</v>
      </c>
      <c r="I509">
        <f>D509/D527</f>
        <v>0.63221772710555357</v>
      </c>
    </row>
    <row r="510" spans="3:9">
      <c r="C510" t="s">
        <v>34</v>
      </c>
      <c r="D510">
        <v>-2.3130000000000002</v>
      </c>
      <c r="E510">
        <v>10</v>
      </c>
      <c r="F510">
        <f t="shared" si="36"/>
        <v>-2.2130000000000001</v>
      </c>
      <c r="H510">
        <v>1025</v>
      </c>
      <c r="I510">
        <f>D510/D527</f>
        <v>0.85068039720485478</v>
      </c>
    </row>
    <row r="511" spans="3:9">
      <c r="C511" t="s">
        <v>59</v>
      </c>
      <c r="D511">
        <v>-2.3170000000000002</v>
      </c>
      <c r="E511">
        <v>30</v>
      </c>
      <c r="F511">
        <f t="shared" si="36"/>
        <v>-2.0170000000000003</v>
      </c>
      <c r="I511">
        <f>D511/D527</f>
        <v>0.85215152629643265</v>
      </c>
    </row>
    <row r="512" spans="3:9">
      <c r="C512" t="s">
        <v>35</v>
      </c>
      <c r="D512">
        <v>-1.7190000000000001</v>
      </c>
      <c r="E512">
        <v>6</v>
      </c>
      <c r="F512">
        <f t="shared" si="36"/>
        <v>-1.659</v>
      </c>
      <c r="H512">
        <v>10</v>
      </c>
      <c r="I512">
        <f>D512/D527</f>
        <v>0.63221772710555357</v>
      </c>
    </row>
    <row r="513" spans="3:9">
      <c r="C513" t="s">
        <v>36</v>
      </c>
      <c r="D513">
        <v>-2.3140000000000001</v>
      </c>
      <c r="E513">
        <v>10</v>
      </c>
      <c r="F513">
        <f t="shared" si="36"/>
        <v>-2.214</v>
      </c>
      <c r="H513">
        <v>893</v>
      </c>
      <c r="I513">
        <f>D513/D527</f>
        <v>0.85104817947774924</v>
      </c>
    </row>
    <row r="514" spans="3:9">
      <c r="C514" t="s">
        <v>63</v>
      </c>
      <c r="D514">
        <v>-2.3050000000000002</v>
      </c>
      <c r="E514">
        <v>6</v>
      </c>
      <c r="F514">
        <f t="shared" si="36"/>
        <v>-2.2450000000000001</v>
      </c>
      <c r="G514">
        <v>0.09</v>
      </c>
      <c r="H514">
        <v>7</v>
      </c>
      <c r="I514">
        <f>D514/D527</f>
        <v>0.84773813902169926</v>
      </c>
    </row>
    <row r="515" spans="3:9">
      <c r="C515" t="s">
        <v>62</v>
      </c>
      <c r="D515">
        <v>-2.2749999999999999</v>
      </c>
      <c r="E515">
        <v>6</v>
      </c>
      <c r="F515">
        <f t="shared" si="36"/>
        <v>-2.2149999999999999</v>
      </c>
      <c r="G515">
        <v>7.0000000000000007E-2</v>
      </c>
      <c r="H515">
        <v>6</v>
      </c>
      <c r="I515">
        <f>D515/D527</f>
        <v>0.83670467083486577</v>
      </c>
    </row>
    <row r="516" spans="3:9">
      <c r="C516" t="s">
        <v>68</v>
      </c>
      <c r="D516">
        <v>-2.3050000000000002</v>
      </c>
      <c r="E516">
        <v>6</v>
      </c>
      <c r="F516">
        <f t="shared" si="36"/>
        <v>-2.2450000000000001</v>
      </c>
      <c r="G516">
        <v>0.08</v>
      </c>
      <c r="H516">
        <v>6</v>
      </c>
      <c r="I516">
        <f>D516/D527</f>
        <v>0.84773813902169926</v>
      </c>
    </row>
    <row r="517" spans="3:9" ht="51">
      <c r="C517" s="2" t="s">
        <v>69</v>
      </c>
      <c r="D517">
        <v>-2.2749999999999999</v>
      </c>
      <c r="E517">
        <v>6</v>
      </c>
      <c r="F517">
        <f t="shared" si="36"/>
        <v>-2.2149999999999999</v>
      </c>
      <c r="G517">
        <v>0.06</v>
      </c>
      <c r="H517">
        <v>5</v>
      </c>
      <c r="I517">
        <f>D517/D527</f>
        <v>0.83670467083486577</v>
      </c>
    </row>
    <row r="518" spans="3:9" ht="17">
      <c r="C518" s="2" t="s">
        <v>42</v>
      </c>
      <c r="D518">
        <v>-2.2989999999999999</v>
      </c>
      <c r="E518">
        <v>6</v>
      </c>
      <c r="F518">
        <f t="shared" si="36"/>
        <v>-2.2389999999999999</v>
      </c>
      <c r="G518">
        <v>5.12</v>
      </c>
      <c r="H518">
        <v>182</v>
      </c>
      <c r="I518">
        <f>D518/D527</f>
        <v>0.84553144538433245</v>
      </c>
    </row>
    <row r="519" spans="3:9" ht="17">
      <c r="C519" s="2" t="s">
        <v>35</v>
      </c>
      <c r="D519">
        <v>-2.2690000000000001</v>
      </c>
      <c r="E519">
        <v>6</v>
      </c>
      <c r="F519">
        <f t="shared" si="36"/>
        <v>-2.2090000000000001</v>
      </c>
      <c r="G519">
        <v>5.2</v>
      </c>
      <c r="H519">
        <v>200</v>
      </c>
      <c r="I519">
        <f>D519/D527</f>
        <v>0.83449797719749919</v>
      </c>
    </row>
    <row r="520" spans="3:9" ht="17">
      <c r="C520" s="2" t="s">
        <v>36</v>
      </c>
      <c r="D520">
        <v>-2.3119999999999998</v>
      </c>
      <c r="E520">
        <v>10</v>
      </c>
      <c r="F520">
        <f t="shared" si="36"/>
        <v>-2.2119999999999997</v>
      </c>
      <c r="G520">
        <v>0.76</v>
      </c>
      <c r="H520">
        <v>31</v>
      </c>
      <c r="I520">
        <f>D520/D527</f>
        <v>0.85031261493196031</v>
      </c>
    </row>
    <row r="521" spans="3:9" ht="17">
      <c r="C521" s="2" t="s">
        <v>43</v>
      </c>
      <c r="D521">
        <v>-2.3010000000000002</v>
      </c>
      <c r="E521">
        <v>10</v>
      </c>
      <c r="F521">
        <f t="shared" si="36"/>
        <v>-2.2010000000000001</v>
      </c>
      <c r="G521">
        <v>7.81</v>
      </c>
      <c r="H521">
        <v>277</v>
      </c>
      <c r="I521">
        <f>D521/D527</f>
        <v>0.84626700993012149</v>
      </c>
    </row>
    <row r="522" spans="3:9" ht="17">
      <c r="C522" s="2" t="s">
        <v>37</v>
      </c>
      <c r="D522">
        <v>-2.2690000000000001</v>
      </c>
      <c r="E522">
        <v>6</v>
      </c>
      <c r="F522">
        <f t="shared" si="36"/>
        <v>-2.2090000000000001</v>
      </c>
      <c r="G522">
        <v>5.28</v>
      </c>
      <c r="H522">
        <v>200</v>
      </c>
      <c r="I522">
        <f>D522/D527</f>
        <v>0.83449797719749919</v>
      </c>
    </row>
    <row r="523" spans="3:9" ht="17">
      <c r="C523" s="2" t="s">
        <v>38</v>
      </c>
      <c r="D523">
        <v>-2.3130000000000002</v>
      </c>
      <c r="E523">
        <v>10</v>
      </c>
      <c r="F523">
        <f t="shared" si="36"/>
        <v>-2.2130000000000001</v>
      </c>
      <c r="G523">
        <v>0.96</v>
      </c>
      <c r="H523">
        <v>31</v>
      </c>
      <c r="I523">
        <f>D523/D527</f>
        <v>0.85068039720485478</v>
      </c>
    </row>
    <row r="524" spans="3:9" ht="17">
      <c r="C524" s="2" t="s">
        <v>237</v>
      </c>
      <c r="D524">
        <v>-2.2989999999999999</v>
      </c>
      <c r="E524">
        <v>6</v>
      </c>
      <c r="F524">
        <f t="shared" si="36"/>
        <v>-2.2389999999999999</v>
      </c>
      <c r="G524">
        <v>8.31</v>
      </c>
      <c r="H524">
        <v>279</v>
      </c>
      <c r="I524">
        <f>D524/D527</f>
        <v>0.84553144538433245</v>
      </c>
    </row>
    <row r="525" spans="3:9" ht="17">
      <c r="C525" s="2" t="s">
        <v>238</v>
      </c>
      <c r="D525">
        <v>-2.2690000000000001</v>
      </c>
      <c r="E525">
        <v>6</v>
      </c>
      <c r="F525">
        <f t="shared" si="36"/>
        <v>-2.2090000000000001</v>
      </c>
      <c r="G525">
        <v>5.21</v>
      </c>
      <c r="H525">
        <v>200</v>
      </c>
      <c r="I525">
        <f>D525/D527</f>
        <v>0.83449797719749919</v>
      </c>
    </row>
    <row r="526" spans="3:9" ht="17">
      <c r="C526" s="2" t="s">
        <v>239</v>
      </c>
      <c r="D526">
        <v>-2.3140000000000001</v>
      </c>
      <c r="E526">
        <v>6</v>
      </c>
      <c r="F526">
        <f t="shared" si="36"/>
        <v>-2.254</v>
      </c>
      <c r="G526">
        <v>0.76</v>
      </c>
      <c r="H526">
        <v>31</v>
      </c>
      <c r="I526">
        <f>D526/D527</f>
        <v>0.85104817947774924</v>
      </c>
    </row>
    <row r="527" spans="3:9" ht="17">
      <c r="C527" s="2" t="s">
        <v>419</v>
      </c>
      <c r="D527">
        <v>-2.7189999999999999</v>
      </c>
    </row>
    <row r="528" spans="3:9" s="21" customFormat="1"/>
    <row r="529" spans="3:9">
      <c r="C529" t="s">
        <v>27</v>
      </c>
      <c r="D529">
        <v>-3.1360000000000001</v>
      </c>
      <c r="E529">
        <v>4.9249999999999998</v>
      </c>
      <c r="F529">
        <f>D529+E529*0.01</f>
        <v>-3.0867500000000003</v>
      </c>
      <c r="G529">
        <v>2.75</v>
      </c>
      <c r="H529">
        <v>48</v>
      </c>
      <c r="I529">
        <f>D529/D554</f>
        <v>0.94089408940894093</v>
      </c>
    </row>
    <row r="530" spans="3:9">
      <c r="C530" t="s">
        <v>28</v>
      </c>
      <c r="D530">
        <v>-3.1230000000000002</v>
      </c>
      <c r="E530">
        <v>3.4510000000000001</v>
      </c>
      <c r="F530">
        <f t="shared" ref="F530:F553" si="37">D530+E530*0.01</f>
        <v>-3.0884900000000002</v>
      </c>
      <c r="G530">
        <v>166.48</v>
      </c>
      <c r="H530">
        <v>100</v>
      </c>
      <c r="I530">
        <f>D530/D554</f>
        <v>0.93699369936993704</v>
      </c>
    </row>
    <row r="531" spans="3:9" ht="17">
      <c r="C531" s="2" t="s">
        <v>46</v>
      </c>
      <c r="D531">
        <v>-3.1349999999999998</v>
      </c>
      <c r="E531">
        <v>3.9689999999999999</v>
      </c>
      <c r="F531">
        <f t="shared" si="37"/>
        <v>-3.09531</v>
      </c>
      <c r="G531">
        <v>42.07</v>
      </c>
      <c r="H531">
        <v>1393</v>
      </c>
      <c r="I531">
        <f>D531/D554</f>
        <v>0.94059405940594043</v>
      </c>
    </row>
    <row r="532" spans="3:9">
      <c r="C532" t="s">
        <v>29</v>
      </c>
      <c r="D532">
        <v>-3.1219999999999999</v>
      </c>
      <c r="E532">
        <v>42</v>
      </c>
      <c r="F532">
        <f t="shared" si="37"/>
        <v>-2.702</v>
      </c>
      <c r="I532">
        <f>D532/D554</f>
        <v>0.93669366936693665</v>
      </c>
    </row>
    <row r="533" spans="3:9">
      <c r="C533" t="s">
        <v>30</v>
      </c>
      <c r="D533">
        <v>-2.355</v>
      </c>
      <c r="E533">
        <v>6</v>
      </c>
      <c r="F533">
        <f t="shared" si="37"/>
        <v>-2.2949999999999999</v>
      </c>
      <c r="H533">
        <v>8</v>
      </c>
      <c r="I533">
        <f>D533/D554</f>
        <v>0.70657065706570654</v>
      </c>
    </row>
    <row r="534" spans="3:9">
      <c r="C534" t="s">
        <v>31</v>
      </c>
      <c r="D534">
        <v>-3.101</v>
      </c>
      <c r="E534">
        <v>10</v>
      </c>
      <c r="F534">
        <f t="shared" si="37"/>
        <v>-3.0009999999999999</v>
      </c>
      <c r="H534">
        <v>1611</v>
      </c>
      <c r="I534">
        <f>D534/D554</f>
        <v>0.93039303930393036</v>
      </c>
    </row>
    <row r="535" spans="3:9">
      <c r="C535" t="s">
        <v>32</v>
      </c>
      <c r="D535">
        <v>-3.1259999999999999</v>
      </c>
      <c r="E535">
        <v>46</v>
      </c>
      <c r="F535">
        <f t="shared" si="37"/>
        <v>-2.6659999999999999</v>
      </c>
      <c r="I535">
        <f>D535/D554</f>
        <v>0.93789378937893786</v>
      </c>
    </row>
    <row r="536" spans="3:9">
      <c r="C536" t="s">
        <v>33</v>
      </c>
      <c r="D536">
        <v>-2.355</v>
      </c>
      <c r="E536">
        <v>6</v>
      </c>
      <c r="F536">
        <f t="shared" si="37"/>
        <v>-2.2949999999999999</v>
      </c>
      <c r="H536">
        <v>8</v>
      </c>
      <c r="I536">
        <f>D536/D554</f>
        <v>0.70657065706570654</v>
      </c>
    </row>
    <row r="537" spans="3:9">
      <c r="C537" t="s">
        <v>34</v>
      </c>
      <c r="D537">
        <v>-3.0289999999999999</v>
      </c>
      <c r="E537">
        <v>10</v>
      </c>
      <c r="F537">
        <f t="shared" si="37"/>
        <v>-2.9289999999999998</v>
      </c>
      <c r="H537">
        <v>1936</v>
      </c>
      <c r="I537">
        <f>D537/D554</f>
        <v>0.90879087908790868</v>
      </c>
    </row>
    <row r="538" spans="3:9">
      <c r="C538" t="s">
        <v>59</v>
      </c>
      <c r="D538">
        <v>-3.1259999999999999</v>
      </c>
      <c r="E538">
        <v>38</v>
      </c>
      <c r="F538">
        <f t="shared" si="37"/>
        <v>-2.746</v>
      </c>
      <c r="I538">
        <f>D538/D554</f>
        <v>0.93789378937893786</v>
      </c>
    </row>
    <row r="539" spans="3:9">
      <c r="C539" t="s">
        <v>35</v>
      </c>
      <c r="D539">
        <v>-2.355</v>
      </c>
      <c r="E539">
        <v>6</v>
      </c>
      <c r="F539">
        <f t="shared" si="37"/>
        <v>-2.2949999999999999</v>
      </c>
      <c r="H539">
        <v>8</v>
      </c>
      <c r="I539">
        <f>D539/D554</f>
        <v>0.70657065706570654</v>
      </c>
    </row>
    <row r="540" spans="3:9">
      <c r="C540" t="s">
        <v>36</v>
      </c>
      <c r="D540">
        <v>-3.101</v>
      </c>
      <c r="E540">
        <v>10</v>
      </c>
      <c r="F540">
        <f t="shared" si="37"/>
        <v>-3.0009999999999999</v>
      </c>
      <c r="H540">
        <v>1621</v>
      </c>
      <c r="I540">
        <f>D540/D554</f>
        <v>0.93039303930393036</v>
      </c>
    </row>
    <row r="541" spans="3:9">
      <c r="C541" t="s">
        <v>63</v>
      </c>
      <c r="D541">
        <v>-3.089</v>
      </c>
      <c r="E541">
        <v>6</v>
      </c>
      <c r="F541">
        <f t="shared" si="37"/>
        <v>-3.0289999999999999</v>
      </c>
      <c r="G541">
        <v>0.1</v>
      </c>
      <c r="H541">
        <v>7</v>
      </c>
      <c r="I541">
        <f>D541/D554</f>
        <v>0.92679267926792674</v>
      </c>
    </row>
    <row r="542" spans="3:9">
      <c r="C542" t="s">
        <v>62</v>
      </c>
      <c r="D542">
        <v>-3.0880000000000001</v>
      </c>
      <c r="E542">
        <v>6</v>
      </c>
      <c r="F542">
        <f t="shared" si="37"/>
        <v>-3.028</v>
      </c>
      <c r="G542">
        <v>0.09</v>
      </c>
      <c r="H542">
        <v>7</v>
      </c>
      <c r="I542">
        <f>D542/D554</f>
        <v>0.92649264926492647</v>
      </c>
    </row>
    <row r="543" spans="3:9">
      <c r="C543" t="s">
        <v>68</v>
      </c>
      <c r="D543">
        <v>-3.089</v>
      </c>
      <c r="E543">
        <v>6</v>
      </c>
      <c r="F543">
        <f t="shared" si="37"/>
        <v>-3.0289999999999999</v>
      </c>
      <c r="G543">
        <v>0.12</v>
      </c>
      <c r="H543">
        <v>10</v>
      </c>
      <c r="I543">
        <f>D543/D554</f>
        <v>0.92679267926792674</v>
      </c>
    </row>
    <row r="544" spans="3:9" ht="51">
      <c r="C544" s="2" t="s">
        <v>69</v>
      </c>
      <c r="D544">
        <v>-3.0880000000000001</v>
      </c>
      <c r="E544">
        <v>6</v>
      </c>
      <c r="F544">
        <f t="shared" si="37"/>
        <v>-3.028</v>
      </c>
      <c r="G544">
        <v>0.08</v>
      </c>
      <c r="H544">
        <v>7</v>
      </c>
      <c r="I544">
        <f>D544/D554</f>
        <v>0.92649264926492647</v>
      </c>
    </row>
    <row r="545" spans="3:10" ht="17">
      <c r="C545" s="2" t="s">
        <v>42</v>
      </c>
      <c r="D545">
        <v>-3.1219999999999999</v>
      </c>
      <c r="E545" s="9">
        <v>42</v>
      </c>
      <c r="F545">
        <f t="shared" si="37"/>
        <v>-2.702</v>
      </c>
      <c r="G545">
        <v>0.9</v>
      </c>
      <c r="H545">
        <v>31</v>
      </c>
      <c r="I545">
        <f>D545/D554</f>
        <v>0.93669366936693665</v>
      </c>
    </row>
    <row r="546" spans="3:10" ht="17">
      <c r="C546" s="2" t="s">
        <v>35</v>
      </c>
      <c r="D546">
        <v>-3.0819999999999999</v>
      </c>
      <c r="E546">
        <v>6</v>
      </c>
      <c r="F546">
        <f t="shared" si="37"/>
        <v>-3.0219999999999998</v>
      </c>
      <c r="G546">
        <v>7.72</v>
      </c>
      <c r="H546">
        <v>312</v>
      </c>
      <c r="I546">
        <f>D546/D554</f>
        <v>0.92469246924692461</v>
      </c>
    </row>
    <row r="547" spans="3:10" ht="17">
      <c r="C547" s="2" t="s">
        <v>36</v>
      </c>
      <c r="D547">
        <v>-3.101</v>
      </c>
      <c r="E547">
        <v>10</v>
      </c>
      <c r="F547">
        <f t="shared" si="37"/>
        <v>-3.0009999999999999</v>
      </c>
      <c r="G547">
        <v>0.96</v>
      </c>
      <c r="H547">
        <v>31</v>
      </c>
      <c r="I547">
        <f>D547/D554</f>
        <v>0.93039303930393036</v>
      </c>
    </row>
    <row r="548" spans="3:10" ht="17">
      <c r="C548" s="2" t="s">
        <v>43</v>
      </c>
      <c r="D548">
        <v>-3.1070000000000002</v>
      </c>
      <c r="E548">
        <v>34</v>
      </c>
      <c r="F548">
        <f t="shared" si="37"/>
        <v>-2.7670000000000003</v>
      </c>
      <c r="G548">
        <v>3.48</v>
      </c>
      <c r="H548">
        <v>125</v>
      </c>
      <c r="I548">
        <f>D548/D554</f>
        <v>0.93219321932193222</v>
      </c>
    </row>
    <row r="549" spans="3:10" ht="17">
      <c r="C549" s="2" t="s">
        <v>37</v>
      </c>
      <c r="D549">
        <v>-3.0819999999999999</v>
      </c>
      <c r="E549">
        <v>6</v>
      </c>
      <c r="F549">
        <f t="shared" si="37"/>
        <v>-3.0219999999999998</v>
      </c>
      <c r="G549">
        <v>7.76</v>
      </c>
      <c r="H549">
        <v>312</v>
      </c>
      <c r="I549">
        <f>D549/D554</f>
        <v>0.92469246924692461</v>
      </c>
    </row>
    <row r="550" spans="3:10" ht="17">
      <c r="C550" s="2" t="s">
        <v>38</v>
      </c>
      <c r="D550">
        <v>-3.08</v>
      </c>
      <c r="E550">
        <v>10</v>
      </c>
      <c r="F550">
        <f t="shared" si="37"/>
        <v>-2.98</v>
      </c>
      <c r="G550">
        <v>3.43</v>
      </c>
      <c r="H550">
        <v>126</v>
      </c>
      <c r="I550">
        <f>D550/D554</f>
        <v>0.92409240924092406</v>
      </c>
    </row>
    <row r="551" spans="3:10" ht="17">
      <c r="C551" s="2" t="s">
        <v>237</v>
      </c>
      <c r="D551">
        <v>-3.1259999999999999</v>
      </c>
      <c r="E551">
        <v>38</v>
      </c>
      <c r="F551">
        <f t="shared" si="37"/>
        <v>-2.746</v>
      </c>
      <c r="G551">
        <v>0.87</v>
      </c>
      <c r="H551">
        <v>31</v>
      </c>
      <c r="I551">
        <f>D551/D554</f>
        <v>0.93789378937893786</v>
      </c>
    </row>
    <row r="552" spans="3:10" ht="17">
      <c r="C552" s="2" t="s">
        <v>238</v>
      </c>
      <c r="D552">
        <v>-3.0819999999999999</v>
      </c>
      <c r="E552">
        <v>6</v>
      </c>
      <c r="F552">
        <f t="shared" si="37"/>
        <v>-3.0219999999999998</v>
      </c>
      <c r="G552">
        <v>7.73</v>
      </c>
      <c r="H552">
        <v>312</v>
      </c>
      <c r="I552">
        <f>D552/D554</f>
        <v>0.92469246924692461</v>
      </c>
    </row>
    <row r="553" spans="3:10" ht="17">
      <c r="C553" s="2" t="s">
        <v>239</v>
      </c>
      <c r="D553">
        <v>-3.101</v>
      </c>
      <c r="E553">
        <v>10</v>
      </c>
      <c r="F553">
        <f t="shared" si="37"/>
        <v>-3.0009999999999999</v>
      </c>
      <c r="G553">
        <v>0.95</v>
      </c>
      <c r="H553">
        <v>31</v>
      </c>
      <c r="I553">
        <f>D553/D554</f>
        <v>0.93039303930393036</v>
      </c>
    </row>
    <row r="554" spans="3:10" ht="17">
      <c r="C554" s="2" t="s">
        <v>419</v>
      </c>
      <c r="D554">
        <v>-3.3330000000000002</v>
      </c>
    </row>
    <row r="555" spans="3:10" s="21" customFormat="1"/>
    <row r="556" spans="3:10">
      <c r="C556" t="s">
        <v>27</v>
      </c>
      <c r="D556">
        <v>-1.7529999999999999</v>
      </c>
      <c r="E556">
        <v>5.1260000000000003</v>
      </c>
      <c r="F556">
        <f>D556+E556*0.01</f>
        <v>-1.7017399999999998</v>
      </c>
      <c r="G556">
        <v>2.46</v>
      </c>
      <c r="H556">
        <v>36</v>
      </c>
      <c r="I556">
        <f>D556/D581</f>
        <v>0.81007393715341947</v>
      </c>
    </row>
    <row r="557" spans="3:10">
      <c r="C557" t="s">
        <v>28</v>
      </c>
      <c r="D557">
        <v>-1.706</v>
      </c>
      <c r="E557">
        <v>0.80800000000000005</v>
      </c>
      <c r="F557">
        <f t="shared" ref="F557:F580" si="38">D557+E557*0.01</f>
        <v>-1.6979199999999999</v>
      </c>
      <c r="G557">
        <v>165.2</v>
      </c>
      <c r="H557">
        <v>100</v>
      </c>
      <c r="I557">
        <f>D557/D581</f>
        <v>0.78835489833641392</v>
      </c>
      <c r="J557">
        <f>1-I557</f>
        <v>0.21164510166358608</v>
      </c>
    </row>
    <row r="558" spans="3:10" ht="17">
      <c r="C558" s="2" t="s">
        <v>46</v>
      </c>
      <c r="D558">
        <v>-1.7470000000000001</v>
      </c>
      <c r="E558">
        <v>3.629</v>
      </c>
      <c r="F558">
        <f t="shared" si="38"/>
        <v>-1.7107100000000002</v>
      </c>
      <c r="G558">
        <v>52.58</v>
      </c>
      <c r="H558">
        <v>1583</v>
      </c>
      <c r="I558">
        <f>D558/D581</f>
        <v>0.80730129390018479</v>
      </c>
    </row>
    <row r="559" spans="3:10">
      <c r="C559" t="s">
        <v>29</v>
      </c>
      <c r="D559">
        <v>-1.752</v>
      </c>
      <c r="E559">
        <v>26</v>
      </c>
      <c r="F559">
        <f t="shared" si="38"/>
        <v>-1.492</v>
      </c>
      <c r="I559">
        <f>D559/D581</f>
        <v>0.80961182994454706</v>
      </c>
    </row>
    <row r="560" spans="3:10">
      <c r="C560" t="s">
        <v>30</v>
      </c>
      <c r="D560">
        <v>-1.27</v>
      </c>
      <c r="E560">
        <v>6</v>
      </c>
      <c r="F560">
        <f t="shared" si="38"/>
        <v>-1.21</v>
      </c>
      <c r="H560">
        <v>14</v>
      </c>
      <c r="I560">
        <f>D560/D581</f>
        <v>0.58687615526802217</v>
      </c>
    </row>
    <row r="561" spans="3:9">
      <c r="C561" t="s">
        <v>31</v>
      </c>
      <c r="D561">
        <v>-1.714</v>
      </c>
      <c r="E561">
        <v>10</v>
      </c>
      <c r="F561">
        <f t="shared" si="38"/>
        <v>-1.6139999999999999</v>
      </c>
      <c r="H561">
        <v>733</v>
      </c>
      <c r="I561">
        <f>D561/D581</f>
        <v>0.79205175600739364</v>
      </c>
    </row>
    <row r="562" spans="3:9">
      <c r="C562" t="s">
        <v>32</v>
      </c>
      <c r="D562">
        <v>-1.698</v>
      </c>
      <c r="E562">
        <v>62</v>
      </c>
      <c r="F562">
        <f t="shared" si="38"/>
        <v>-1.0779999999999998</v>
      </c>
      <c r="I562">
        <f>D562/D581</f>
        <v>0.78465804066543432</v>
      </c>
    </row>
    <row r="563" spans="3:9">
      <c r="C563" t="s">
        <v>33</v>
      </c>
      <c r="D563">
        <v>-1.133</v>
      </c>
      <c r="E563">
        <v>6</v>
      </c>
      <c r="F563">
        <f t="shared" si="38"/>
        <v>-1.073</v>
      </c>
      <c r="H563">
        <v>35</v>
      </c>
      <c r="I563">
        <f>D563/D581</f>
        <v>0.5235674676524954</v>
      </c>
    </row>
    <row r="564" spans="3:9">
      <c r="C564" t="s">
        <v>34</v>
      </c>
      <c r="D564">
        <v>-1.6479999999999999</v>
      </c>
      <c r="E564">
        <v>10</v>
      </c>
      <c r="F564">
        <f t="shared" si="38"/>
        <v>-1.5479999999999998</v>
      </c>
      <c r="H564">
        <v>4791</v>
      </c>
      <c r="I564">
        <f>D564/D581</f>
        <v>0.76155268022181133</v>
      </c>
    </row>
    <row r="565" spans="3:9">
      <c r="C565" t="s">
        <v>59</v>
      </c>
      <c r="D565">
        <v>-1.748</v>
      </c>
      <c r="E565">
        <v>38</v>
      </c>
      <c r="F565">
        <f t="shared" si="38"/>
        <v>-1.3679999999999999</v>
      </c>
      <c r="I565">
        <f>D565/D581</f>
        <v>0.8077634011090572</v>
      </c>
    </row>
    <row r="566" spans="3:9">
      <c r="C566" t="s">
        <v>35</v>
      </c>
      <c r="D566">
        <v>-1.8109999999999999</v>
      </c>
      <c r="E566">
        <v>6</v>
      </c>
      <c r="F566">
        <f t="shared" si="38"/>
        <v>-1.7509999999999999</v>
      </c>
      <c r="H566">
        <v>12</v>
      </c>
      <c r="I566">
        <f>D566/D581</f>
        <v>0.83687615526802206</v>
      </c>
    </row>
    <row r="567" spans="3:9">
      <c r="C567" t="s">
        <v>36</v>
      </c>
      <c r="D567">
        <v>-1.7330000000000001</v>
      </c>
      <c r="E567">
        <v>10</v>
      </c>
      <c r="F567">
        <f t="shared" si="38"/>
        <v>-1.633</v>
      </c>
      <c r="H567">
        <v>865</v>
      </c>
      <c r="I567">
        <f>D567/D581</f>
        <v>0.8008317929759704</v>
      </c>
    </row>
    <row r="568" spans="3:9">
      <c r="C568" t="s">
        <v>63</v>
      </c>
      <c r="D568">
        <v>0</v>
      </c>
      <c r="E568">
        <v>2</v>
      </c>
      <c r="F568">
        <f t="shared" si="38"/>
        <v>0.02</v>
      </c>
      <c r="G568">
        <v>0.01</v>
      </c>
      <c r="H568">
        <v>1</v>
      </c>
      <c r="I568">
        <f>D568/D581</f>
        <v>0</v>
      </c>
    </row>
    <row r="569" spans="3:9">
      <c r="C569" t="s">
        <v>62</v>
      </c>
      <c r="D569">
        <v>0</v>
      </c>
      <c r="E569">
        <v>2</v>
      </c>
      <c r="F569">
        <f t="shared" si="38"/>
        <v>0.02</v>
      </c>
      <c r="G569">
        <v>0.01</v>
      </c>
      <c r="H569">
        <v>1</v>
      </c>
      <c r="I569">
        <f>D569/D581</f>
        <v>0</v>
      </c>
    </row>
    <row r="570" spans="3:9">
      <c r="C570" t="s">
        <v>68</v>
      </c>
      <c r="D570">
        <v>-1.7450000000000001</v>
      </c>
      <c r="E570">
        <v>6</v>
      </c>
      <c r="F570">
        <f t="shared" si="38"/>
        <v>-1.6850000000000001</v>
      </c>
      <c r="G570">
        <v>0.08</v>
      </c>
      <c r="H570">
        <v>7</v>
      </c>
      <c r="I570">
        <f>D570/D581</f>
        <v>0.80637707948243997</v>
      </c>
    </row>
    <row r="571" spans="3:9" ht="51">
      <c r="C571" s="2" t="s">
        <v>69</v>
      </c>
      <c r="D571">
        <v>-1.73</v>
      </c>
      <c r="E571">
        <v>6</v>
      </c>
      <c r="F571">
        <f t="shared" si="38"/>
        <v>-1.67</v>
      </c>
      <c r="G571">
        <v>0.05</v>
      </c>
      <c r="H571">
        <v>4</v>
      </c>
      <c r="I571">
        <f>D571/D581</f>
        <v>0.79944547134935295</v>
      </c>
    </row>
    <row r="572" spans="3:9" ht="17">
      <c r="C572" s="2" t="s">
        <v>42</v>
      </c>
      <c r="D572">
        <v>-1.752</v>
      </c>
      <c r="E572">
        <v>26</v>
      </c>
      <c r="F572">
        <f t="shared" si="38"/>
        <v>-1.492</v>
      </c>
      <c r="G572">
        <v>1.1399999999999999</v>
      </c>
      <c r="H572">
        <v>31</v>
      </c>
      <c r="I572">
        <f>D572/D581</f>
        <v>0.80961182994454706</v>
      </c>
    </row>
    <row r="573" spans="3:9" ht="17">
      <c r="C573" s="2" t="s">
        <v>35</v>
      </c>
      <c r="D573">
        <v>-1.722</v>
      </c>
      <c r="E573">
        <v>6</v>
      </c>
      <c r="F573">
        <f t="shared" si="38"/>
        <v>-1.6619999999999999</v>
      </c>
      <c r="G573">
        <v>5.85</v>
      </c>
      <c r="H573">
        <v>227</v>
      </c>
      <c r="I573">
        <f>D573/D581</f>
        <v>0.79574861367837335</v>
      </c>
    </row>
    <row r="574" spans="3:9" ht="17">
      <c r="C574" s="2" t="s">
        <v>36</v>
      </c>
      <c r="D574">
        <v>-1.7410000000000001</v>
      </c>
      <c r="E574">
        <v>10</v>
      </c>
      <c r="F574">
        <f t="shared" si="38"/>
        <v>-1.641</v>
      </c>
      <c r="G574">
        <v>1.7</v>
      </c>
      <c r="H574">
        <v>62</v>
      </c>
      <c r="I574">
        <f>D574/D581</f>
        <v>0.80452865064695012</v>
      </c>
    </row>
    <row r="575" spans="3:9" ht="17">
      <c r="C575" s="2" t="s">
        <v>43</v>
      </c>
      <c r="D575">
        <v>-1.6910000000000001</v>
      </c>
      <c r="E575">
        <v>16</v>
      </c>
      <c r="F575">
        <f t="shared" si="38"/>
        <v>-1.5310000000000001</v>
      </c>
      <c r="G575">
        <v>10.92</v>
      </c>
      <c r="H575">
        <v>381</v>
      </c>
      <c r="I575">
        <f>D575/D581</f>
        <v>0.78142329020332713</v>
      </c>
    </row>
    <row r="576" spans="3:9" ht="17">
      <c r="C576" s="2" t="s">
        <v>37</v>
      </c>
      <c r="D576">
        <v>-1.5109999999999999</v>
      </c>
      <c r="E576">
        <v>4</v>
      </c>
      <c r="F576">
        <f t="shared" si="38"/>
        <v>-1.4709999999999999</v>
      </c>
      <c r="G576">
        <v>5.67</v>
      </c>
      <c r="H576">
        <v>220</v>
      </c>
      <c r="I576">
        <f>D576/D581</f>
        <v>0.69824399260628456</v>
      </c>
    </row>
    <row r="577" spans="3:16" ht="17">
      <c r="C577" s="2" t="s">
        <v>38</v>
      </c>
      <c r="D577">
        <v>-1.6479999999999999</v>
      </c>
      <c r="E577">
        <v>10</v>
      </c>
      <c r="F577">
        <f t="shared" si="38"/>
        <v>-1.5479999999999998</v>
      </c>
      <c r="G577">
        <v>1.33</v>
      </c>
      <c r="H577">
        <v>31</v>
      </c>
      <c r="I577">
        <f>D577/D581</f>
        <v>0.76155268022181133</v>
      </c>
    </row>
    <row r="578" spans="3:16" ht="17">
      <c r="C578" s="2" t="s">
        <v>237</v>
      </c>
      <c r="D578">
        <v>-1.736</v>
      </c>
      <c r="E578">
        <v>10</v>
      </c>
      <c r="F578">
        <f t="shared" si="38"/>
        <v>-1.6359999999999999</v>
      </c>
      <c r="G578">
        <v>4.87</v>
      </c>
      <c r="H578">
        <v>177</v>
      </c>
      <c r="I578">
        <f>D578/D581</f>
        <v>0.80221811460258774</v>
      </c>
    </row>
    <row r="579" spans="3:16" ht="17">
      <c r="C579" s="2" t="s">
        <v>238</v>
      </c>
      <c r="D579">
        <v>-1.722</v>
      </c>
      <c r="E579">
        <v>6</v>
      </c>
      <c r="F579">
        <f t="shared" si="38"/>
        <v>-1.6619999999999999</v>
      </c>
      <c r="G579">
        <v>5.82</v>
      </c>
      <c r="H579">
        <v>225</v>
      </c>
      <c r="I579">
        <f>D579/D581</f>
        <v>0.79574861367837335</v>
      </c>
    </row>
    <row r="580" spans="3:16" ht="17">
      <c r="C580" s="2" t="s">
        <v>239</v>
      </c>
      <c r="D580">
        <v>-1.7430000000000001</v>
      </c>
      <c r="E580">
        <v>10</v>
      </c>
      <c r="F580">
        <f t="shared" si="38"/>
        <v>-1.643</v>
      </c>
      <c r="G580">
        <v>1.74</v>
      </c>
      <c r="H580">
        <v>62</v>
      </c>
      <c r="I580">
        <f>D580/D581</f>
        <v>0.80545286506469504</v>
      </c>
    </row>
    <row r="581" spans="3:16" ht="17">
      <c r="C581" s="2" t="s">
        <v>419</v>
      </c>
      <c r="D581">
        <v>-2.1640000000000001</v>
      </c>
    </row>
    <row r="582" spans="3:16" s="21" customFormat="1"/>
    <row r="583" spans="3:16">
      <c r="C583" t="s">
        <v>27</v>
      </c>
      <c r="D583">
        <f t="shared" ref="D583:I583" si="39">AVERAGE(D448,D475,D502,D529,D556)</f>
        <v>-2.0335999999999999</v>
      </c>
      <c r="E583">
        <f t="shared" si="39"/>
        <v>5.0640000000000001</v>
      </c>
      <c r="F583">
        <f t="shared" si="39"/>
        <v>-1.9829599999999998</v>
      </c>
      <c r="G583">
        <f t="shared" si="39"/>
        <v>2.8920000000000003</v>
      </c>
      <c r="H583">
        <f t="shared" si="39"/>
        <v>44.2</v>
      </c>
      <c r="I583" s="27">
        <f t="shared" si="39"/>
        <v>0.84535402561666861</v>
      </c>
      <c r="J583">
        <f>D583/D608</f>
        <v>0.86359775777136061</v>
      </c>
      <c r="P583" s="27">
        <f>1-I583</f>
        <v>0.15464597438333139</v>
      </c>
    </row>
    <row r="584" spans="3:16">
      <c r="C584" t="s">
        <v>28</v>
      </c>
      <c r="D584">
        <f t="shared" ref="D584:D608" si="40">AVERAGE(D449,D476,D503,D530,D557)</f>
        <v>-2.0101999999999998</v>
      </c>
      <c r="E584">
        <f t="shared" ref="E584:F607" si="41">AVERAGE(E449,E476,E503,E530,E557)</f>
        <v>2.7252000000000001</v>
      </c>
      <c r="F584">
        <f t="shared" si="41"/>
        <v>-1.9829479999999999</v>
      </c>
      <c r="G584">
        <f t="shared" ref="G584:G607" si="42">AVERAGE(G449,G476,G503,G530,G557)</f>
        <v>163.084</v>
      </c>
      <c r="H584">
        <f>AVERAGE(H449,H476,H503,H530,H557)</f>
        <v>100</v>
      </c>
      <c r="I584" s="27">
        <f>AVERAGE(I449,I476,I503,I530,I557)</f>
        <v>0.83128396362964874</v>
      </c>
      <c r="J584">
        <f>D584/D608</f>
        <v>0.85366060811958544</v>
      </c>
      <c r="P584" s="27">
        <f t="shared" ref="P584:P607" si="43">1-I584</f>
        <v>0.16871603637035126</v>
      </c>
    </row>
    <row r="585" spans="3:16" ht="17">
      <c r="C585" s="2" t="s">
        <v>46</v>
      </c>
      <c r="D585">
        <f t="shared" si="40"/>
        <v>-2.0316000000000001</v>
      </c>
      <c r="E585">
        <f t="shared" si="41"/>
        <v>4.1140000000000008</v>
      </c>
      <c r="F585">
        <f t="shared" si="41"/>
        <v>-1.9904599999999999</v>
      </c>
      <c r="G585">
        <f t="shared" si="42"/>
        <v>27.99</v>
      </c>
      <c r="H585">
        <f>AVERAGE(H450,H477,H504,H531,H558)</f>
        <v>913.8</v>
      </c>
      <c r="I585" s="27">
        <f>AVERAGE(I450,I477,I504,I531,I558)</f>
        <v>0.84416642506284278</v>
      </c>
      <c r="J585">
        <f>D585/D608</f>
        <v>0.86274842874129443</v>
      </c>
      <c r="P585" s="27">
        <f t="shared" si="43"/>
        <v>0.15583357493715722</v>
      </c>
    </row>
    <row r="586" spans="3:16">
      <c r="C586" t="s">
        <v>29</v>
      </c>
      <c r="D586">
        <f t="shared" si="40"/>
        <v>-2.0238</v>
      </c>
      <c r="E586">
        <f t="shared" si="41"/>
        <v>26.8</v>
      </c>
      <c r="F586">
        <f t="shared" si="41"/>
        <v>-1.7558</v>
      </c>
      <c r="G586" t="e">
        <f t="shared" si="42"/>
        <v>#DIV/0!</v>
      </c>
      <c r="H586" t="e">
        <f t="shared" ref="H586:H607" si="44">AVERAGE(H451,H478,H505,H532,H559)</f>
        <v>#DIV/0!</v>
      </c>
      <c r="I586" s="27">
        <f t="shared" ref="I586:I607" si="45">AVERAGE(I451,I478,I505,I532,I559)</f>
        <v>0.84147680786042511</v>
      </c>
      <c r="J586">
        <f>D586/D608</f>
        <v>0.85943604552403607</v>
      </c>
      <c r="K586">
        <f>(D583-D586)/D583</f>
        <v>4.819040125885036E-3</v>
      </c>
      <c r="P586" s="27">
        <f t="shared" si="43"/>
        <v>0.15852319213957489</v>
      </c>
    </row>
    <row r="587" spans="3:16">
      <c r="C587" t="s">
        <v>30</v>
      </c>
      <c r="D587">
        <f t="shared" si="40"/>
        <v>-1.5393999999999999</v>
      </c>
      <c r="E587">
        <f t="shared" si="41"/>
        <v>6</v>
      </c>
      <c r="F587">
        <f t="shared" si="41"/>
        <v>-1.4794</v>
      </c>
      <c r="G587" t="e">
        <f t="shared" si="42"/>
        <v>#DIV/0!</v>
      </c>
      <c r="H587">
        <f t="shared" si="44"/>
        <v>15.2</v>
      </c>
      <c r="I587" s="27">
        <f t="shared" si="45"/>
        <v>0.632912134876499</v>
      </c>
      <c r="J587">
        <f>D587/D608</f>
        <v>0.65372855444199074</v>
      </c>
      <c r="K587">
        <f>(D583-D587)/D583</f>
        <v>0.24301730920535011</v>
      </c>
      <c r="P587" s="27">
        <f t="shared" si="43"/>
        <v>0.367087865123501</v>
      </c>
    </row>
    <row r="588" spans="3:16">
      <c r="C588" t="s">
        <v>31</v>
      </c>
      <c r="D588">
        <f t="shared" si="40"/>
        <v>-2.0122</v>
      </c>
      <c r="E588">
        <f t="shared" si="41"/>
        <v>10</v>
      </c>
      <c r="F588">
        <f t="shared" si="41"/>
        <v>-1.9121999999999999</v>
      </c>
      <c r="G588" t="e">
        <f t="shared" si="42"/>
        <v>#DIV/0!</v>
      </c>
      <c r="H588">
        <f t="shared" si="44"/>
        <v>759.4</v>
      </c>
      <c r="I588" s="27">
        <f t="shared" si="45"/>
        <v>0.83633882690036376</v>
      </c>
      <c r="J588">
        <f>D588/D608</f>
        <v>0.85450993714965173</v>
      </c>
      <c r="K588">
        <f>(D583-D588)/D583</f>
        <v>1.0523210070810319E-2</v>
      </c>
      <c r="P588" s="27">
        <f t="shared" si="43"/>
        <v>0.16366117309963624</v>
      </c>
    </row>
    <row r="589" spans="3:16">
      <c r="C589" t="s">
        <v>32</v>
      </c>
      <c r="D589">
        <f t="shared" si="40"/>
        <v>-2.0070000000000001</v>
      </c>
      <c r="E589">
        <f t="shared" si="41"/>
        <v>44.8</v>
      </c>
      <c r="F589">
        <f t="shared" si="41"/>
        <v>-1.5589999999999999</v>
      </c>
      <c r="G589" t="e">
        <f t="shared" si="42"/>
        <v>#DIV/0!</v>
      </c>
      <c r="H589" t="e">
        <f t="shared" si="44"/>
        <v>#DIV/0!</v>
      </c>
      <c r="I589" s="27">
        <f t="shared" si="45"/>
        <v>0.82931597535727575</v>
      </c>
      <c r="J589">
        <f>D589/D608</f>
        <v>0.85230168167147957</v>
      </c>
      <c r="K589">
        <f>(D584-D589)/D584</f>
        <v>1.5918814048351646E-3</v>
      </c>
      <c r="P589" s="27">
        <f t="shared" si="43"/>
        <v>0.17068402464272425</v>
      </c>
    </row>
    <row r="590" spans="3:16">
      <c r="C590" t="s">
        <v>33</v>
      </c>
      <c r="D590">
        <f t="shared" si="40"/>
        <v>-1.5290000000000001</v>
      </c>
      <c r="E590">
        <f t="shared" si="41"/>
        <v>6</v>
      </c>
      <c r="F590">
        <f t="shared" si="41"/>
        <v>-1.4689999999999999</v>
      </c>
      <c r="G590" t="e">
        <f t="shared" si="42"/>
        <v>#DIV/0!</v>
      </c>
      <c r="H590">
        <f t="shared" si="44"/>
        <v>17</v>
      </c>
      <c r="I590" s="27">
        <f t="shared" si="45"/>
        <v>0.6364872645931261</v>
      </c>
      <c r="J590">
        <f>D590/D608</f>
        <v>0.64931204348564642</v>
      </c>
      <c r="K590">
        <f>(D584-D590)/D584</f>
        <v>0.23937916625211406</v>
      </c>
      <c r="P590" s="27">
        <f t="shared" si="43"/>
        <v>0.3635127354068739</v>
      </c>
    </row>
    <row r="591" spans="3:16">
      <c r="C591" t="s">
        <v>34</v>
      </c>
      <c r="D591">
        <f t="shared" si="40"/>
        <v>-1.9541999999999997</v>
      </c>
      <c r="E591">
        <f t="shared" si="41"/>
        <v>10</v>
      </c>
      <c r="F591">
        <f t="shared" si="41"/>
        <v>-1.8542000000000001</v>
      </c>
      <c r="G591" t="e">
        <f t="shared" si="42"/>
        <v>#DIV/0!</v>
      </c>
      <c r="H591">
        <f t="shared" si="44"/>
        <v>2578.1999999999998</v>
      </c>
      <c r="I591" s="27">
        <f t="shared" si="45"/>
        <v>0.80500733461092699</v>
      </c>
      <c r="J591">
        <f>D591/D608</f>
        <v>0.82987939527773047</v>
      </c>
      <c r="K591">
        <f>(D584-D591)/D584</f>
        <v>2.7857924584618474E-2</v>
      </c>
      <c r="P591" s="27">
        <f t="shared" si="43"/>
        <v>0.19499266538907301</v>
      </c>
    </row>
    <row r="592" spans="3:16">
      <c r="C592" t="s">
        <v>59</v>
      </c>
      <c r="D592">
        <f t="shared" si="40"/>
        <v>-2.0257999999999998</v>
      </c>
      <c r="E592">
        <f t="shared" si="41"/>
        <v>32.4</v>
      </c>
      <c r="F592">
        <f t="shared" si="41"/>
        <v>-1.7018</v>
      </c>
      <c r="G592" t="e">
        <f t="shared" si="42"/>
        <v>#DIV/0!</v>
      </c>
      <c r="H592" t="e">
        <f t="shared" si="44"/>
        <v>#DIV/0!</v>
      </c>
      <c r="I592" s="27">
        <f t="shared" si="45"/>
        <v>0.84177905880216419</v>
      </c>
      <c r="J592">
        <f>D592/D608</f>
        <v>0.86028537455410214</v>
      </c>
      <c r="K592">
        <f>(D585-D592)/D585</f>
        <v>2.8548926954126055E-3</v>
      </c>
      <c r="P592" s="27">
        <f t="shared" si="43"/>
        <v>0.15822094119783581</v>
      </c>
    </row>
    <row r="593" spans="3:17">
      <c r="C593" t="s">
        <v>35</v>
      </c>
      <c r="D593">
        <f t="shared" si="40"/>
        <v>-1.6476</v>
      </c>
      <c r="E593">
        <f t="shared" si="41"/>
        <v>6</v>
      </c>
      <c r="F593">
        <f t="shared" si="41"/>
        <v>-1.5876000000000001</v>
      </c>
      <c r="G593" t="e">
        <f t="shared" si="42"/>
        <v>#DIV/0!</v>
      </c>
      <c r="H593">
        <f t="shared" si="44"/>
        <v>16.8</v>
      </c>
      <c r="I593" s="27">
        <f t="shared" si="45"/>
        <v>0.68291213487649904</v>
      </c>
      <c r="J593">
        <f>D593/D608</f>
        <v>0.6996772549685748</v>
      </c>
      <c r="K593">
        <f>(D585-D593)/D585</f>
        <v>0.18901358535144719</v>
      </c>
      <c r="P593" s="27">
        <f t="shared" si="43"/>
        <v>0.31708786512350096</v>
      </c>
    </row>
    <row r="594" spans="3:17">
      <c r="C594" t="s">
        <v>36</v>
      </c>
      <c r="D594">
        <f t="shared" si="40"/>
        <v>-2.0154000000000005</v>
      </c>
      <c r="E594">
        <f t="shared" si="41"/>
        <v>10</v>
      </c>
      <c r="F594">
        <f t="shared" si="41"/>
        <v>-1.9153999999999995</v>
      </c>
      <c r="G594" t="e">
        <f t="shared" si="42"/>
        <v>#DIV/0!</v>
      </c>
      <c r="H594">
        <f t="shared" si="44"/>
        <v>925</v>
      </c>
      <c r="I594" s="27">
        <f t="shared" si="45"/>
        <v>0.83739820979111668</v>
      </c>
      <c r="J594">
        <f>D594/D608</f>
        <v>0.85586886359775805</v>
      </c>
      <c r="K594">
        <f>(D585-D594)/D585</f>
        <v>7.9740106320139535E-3</v>
      </c>
      <c r="P594" s="27">
        <f t="shared" si="43"/>
        <v>0.16260179020888332</v>
      </c>
    </row>
    <row r="595" spans="3:17">
      <c r="C595" t="s">
        <v>63</v>
      </c>
      <c r="D595">
        <f t="shared" si="40"/>
        <v>-1.5064</v>
      </c>
      <c r="E595">
        <f t="shared" si="41"/>
        <v>4</v>
      </c>
      <c r="F595">
        <f t="shared" si="41"/>
        <v>-1.4664000000000001</v>
      </c>
      <c r="G595">
        <f t="shared" si="42"/>
        <v>0.10250000000000001</v>
      </c>
      <c r="H595">
        <f t="shared" si="44"/>
        <v>4.5999999999999996</v>
      </c>
      <c r="I595" s="27">
        <f t="shared" si="45"/>
        <v>0.52519688448628044</v>
      </c>
      <c r="J595">
        <f>D595/D608</f>
        <v>0.63971462544589774</v>
      </c>
      <c r="K595">
        <f>(D584-D595)/D584</f>
        <v>0.25062182867376376</v>
      </c>
      <c r="P595" s="27">
        <f t="shared" si="43"/>
        <v>0.47480311551371956</v>
      </c>
    </row>
    <row r="596" spans="3:17">
      <c r="C596" t="s">
        <v>62</v>
      </c>
      <c r="D596">
        <f t="shared" si="40"/>
        <v>-1.4970000000000001</v>
      </c>
      <c r="E596">
        <f t="shared" si="41"/>
        <v>4</v>
      </c>
      <c r="F596">
        <f t="shared" si="41"/>
        <v>-1.4570000000000001</v>
      </c>
      <c r="G596">
        <f t="shared" si="42"/>
        <v>6.0000000000000005E-2</v>
      </c>
      <c r="H596">
        <f t="shared" si="44"/>
        <v>4.2</v>
      </c>
      <c r="I596" s="27">
        <f t="shared" si="45"/>
        <v>0.52165579217607161</v>
      </c>
      <c r="J596">
        <f>D596/D608</f>
        <v>0.6357227790045864</v>
      </c>
      <c r="K596">
        <f>(D584-D596)/D584</f>
        <v>0.25529798030046746</v>
      </c>
      <c r="P596" s="27">
        <f t="shared" si="43"/>
        <v>0.47834420782392839</v>
      </c>
    </row>
    <row r="597" spans="3:17">
      <c r="C597" t="s">
        <v>68</v>
      </c>
      <c r="D597">
        <f t="shared" si="40"/>
        <v>-2.0148000000000001</v>
      </c>
      <c r="E597">
        <f t="shared" si="41"/>
        <v>6</v>
      </c>
      <c r="F597">
        <f t="shared" si="41"/>
        <v>-1.9548000000000001</v>
      </c>
      <c r="G597">
        <f t="shared" si="42"/>
        <v>0.09</v>
      </c>
      <c r="H597">
        <f t="shared" si="44"/>
        <v>7.25</v>
      </c>
      <c r="I597" s="27">
        <f t="shared" si="45"/>
        <v>0.838716808501202</v>
      </c>
      <c r="J597">
        <f>D597/D608</f>
        <v>0.85561406488873792</v>
      </c>
      <c r="K597">
        <f>(D585-D597)/D585</f>
        <v>8.2693443591257756E-3</v>
      </c>
      <c r="P597" s="27">
        <f t="shared" si="43"/>
        <v>0.161283191498798</v>
      </c>
    </row>
    <row r="598" spans="3:17" ht="51">
      <c r="C598" s="2" t="s">
        <v>69</v>
      </c>
      <c r="D598">
        <f t="shared" si="40"/>
        <v>-1.9710000000000001</v>
      </c>
      <c r="E598">
        <f t="shared" si="41"/>
        <v>6</v>
      </c>
      <c r="F598">
        <f t="shared" si="41"/>
        <v>-1.911</v>
      </c>
      <c r="G598">
        <f t="shared" si="42"/>
        <v>5.7999999999999996E-2</v>
      </c>
      <c r="H598">
        <f t="shared" si="44"/>
        <v>5.2</v>
      </c>
      <c r="I598" s="27">
        <f t="shared" si="45"/>
        <v>0.80379894566275212</v>
      </c>
      <c r="J598">
        <f>D598/D608</f>
        <v>0.83701375913028708</v>
      </c>
      <c r="K598">
        <f>(D585-D598)/D585</f>
        <v>2.9828706438275242E-2</v>
      </c>
      <c r="P598" s="27">
        <f t="shared" si="43"/>
        <v>0.19620105433724788</v>
      </c>
    </row>
    <row r="599" spans="3:17" ht="17">
      <c r="C599" s="2" t="s">
        <v>42</v>
      </c>
      <c r="D599">
        <f t="shared" si="40"/>
        <v>-2.0209999999999999</v>
      </c>
      <c r="E599">
        <f t="shared" si="41"/>
        <v>17.2</v>
      </c>
      <c r="F599">
        <f t="shared" si="41"/>
        <v>-1.8490000000000002</v>
      </c>
      <c r="G599">
        <f t="shared" si="42"/>
        <v>3.3619999999999997</v>
      </c>
      <c r="H599">
        <f t="shared" si="44"/>
        <v>127.8</v>
      </c>
      <c r="I599" s="27">
        <f t="shared" si="45"/>
        <v>0.84032955198337311</v>
      </c>
      <c r="J599">
        <f>D599/D608</f>
        <v>0.85824698488194318</v>
      </c>
      <c r="K599">
        <f>(D583-D599)/D583</f>
        <v>6.1959087332808544E-3</v>
      </c>
      <c r="L599" s="25">
        <f>(F599-F586)/F586</f>
        <v>5.3081216539469282E-2</v>
      </c>
      <c r="M599" s="25">
        <f t="shared" ref="M599:M607" si="46">(D599-D586)/D586</f>
        <v>-1.3835359225220555E-3</v>
      </c>
      <c r="N599" s="25">
        <f t="shared" ref="N599:N607" si="47">-(E599-E586)/E586</f>
        <v>0.35820895522388063</v>
      </c>
      <c r="O599" s="28">
        <f t="shared" ref="O599:O607" si="48">(I599-I586)/I586</f>
        <v>-1.3633838346288618E-3</v>
      </c>
      <c r="P599" s="27">
        <f t="shared" si="43"/>
        <v>0.15967044801662689</v>
      </c>
      <c r="Q599" s="28">
        <f t="shared" ref="Q599:Q607" si="49">(P586-P599)/P586</f>
        <v>-7.2371484674739334E-3</v>
      </c>
    </row>
    <row r="600" spans="3:17" ht="17">
      <c r="C600" s="2" t="s">
        <v>35</v>
      </c>
      <c r="D600">
        <f t="shared" si="40"/>
        <v>-1.9649999999999999</v>
      </c>
      <c r="E600">
        <f t="shared" si="41"/>
        <v>6</v>
      </c>
      <c r="F600">
        <f t="shared" si="41"/>
        <v>-1.9049999999999998</v>
      </c>
      <c r="G600">
        <f t="shared" si="42"/>
        <v>5.1239999999999997</v>
      </c>
      <c r="H600">
        <f t="shared" si="44"/>
        <v>207.4</v>
      </c>
      <c r="I600" s="27">
        <f t="shared" si="45"/>
        <v>0.80135033155182001</v>
      </c>
      <c r="J600">
        <f>D600/D608</f>
        <v>0.83446577204008832</v>
      </c>
      <c r="K600">
        <f>(D583-D600)/D583</f>
        <v>3.3733280881195905E-2</v>
      </c>
      <c r="L600" s="25">
        <f>(D600-D587)/D587</f>
        <v>0.27647135247499027</v>
      </c>
      <c r="M600" s="25">
        <f t="shared" si="46"/>
        <v>0.27647135247499027</v>
      </c>
      <c r="N600" s="25">
        <f t="shared" si="47"/>
        <v>0</v>
      </c>
      <c r="O600" s="28">
        <f t="shared" si="48"/>
        <v>0.26613203854621714</v>
      </c>
      <c r="P600" s="27">
        <f t="shared" si="43"/>
        <v>0.19864966844817999</v>
      </c>
      <c r="Q600" s="28">
        <f t="shared" si="49"/>
        <v>0.45884980866543379</v>
      </c>
    </row>
    <row r="601" spans="3:17" ht="17">
      <c r="C601" s="2" t="s">
        <v>36</v>
      </c>
      <c r="D601">
        <f t="shared" si="40"/>
        <v>-2.0181999999999998</v>
      </c>
      <c r="E601">
        <f t="shared" si="41"/>
        <v>9.1999999999999993</v>
      </c>
      <c r="F601">
        <f t="shared" si="41"/>
        <v>-1.9262000000000001</v>
      </c>
      <c r="G601">
        <f t="shared" si="42"/>
        <v>1.21</v>
      </c>
      <c r="H601">
        <f t="shared" si="44"/>
        <v>43.4</v>
      </c>
      <c r="I601" s="27">
        <f t="shared" si="45"/>
        <v>0.83951864415636501</v>
      </c>
      <c r="J601">
        <f>D601/D608</f>
        <v>0.85705792423985039</v>
      </c>
      <c r="K601">
        <f>(D583-D601)/D583</f>
        <v>7.5727773406766728E-3</v>
      </c>
      <c r="L601" s="25">
        <f>(D601-D588)/D588</f>
        <v>2.9818109531854604E-3</v>
      </c>
      <c r="M601" s="25">
        <f t="shared" si="46"/>
        <v>2.9818109531854604E-3</v>
      </c>
      <c r="N601" s="25">
        <f t="shared" si="47"/>
        <v>8.0000000000000071E-2</v>
      </c>
      <c r="O601" s="28">
        <f t="shared" si="48"/>
        <v>3.8020681973910953E-3</v>
      </c>
      <c r="P601" s="27">
        <f t="shared" si="43"/>
        <v>0.16048135584363499</v>
      </c>
      <c r="Q601" s="28">
        <f t="shared" si="49"/>
        <v>1.9429270826901563E-2</v>
      </c>
    </row>
    <row r="602" spans="3:17" ht="17">
      <c r="C602" s="2" t="s">
        <v>43</v>
      </c>
      <c r="D602">
        <f t="shared" si="40"/>
        <v>-2.0060000000000002</v>
      </c>
      <c r="E602">
        <f t="shared" si="41"/>
        <v>14.4</v>
      </c>
      <c r="F602">
        <f t="shared" si="41"/>
        <v>-1.8620000000000001</v>
      </c>
      <c r="G602">
        <f t="shared" si="42"/>
        <v>7.9079999999999995</v>
      </c>
      <c r="H602">
        <f t="shared" si="44"/>
        <v>280.60000000000002</v>
      </c>
      <c r="I602" s="27">
        <f t="shared" si="45"/>
        <v>0.83374784496775989</v>
      </c>
      <c r="J602">
        <f>D602/D608</f>
        <v>0.85187701715644648</v>
      </c>
      <c r="K602">
        <f>(D584-D602)/D584</f>
        <v>2.0893443438461537E-3</v>
      </c>
      <c r="L602" s="25">
        <f>(F602-F589)/F589</f>
        <v>0.19435535599743436</v>
      </c>
      <c r="M602" s="25">
        <f t="shared" si="46"/>
        <v>-4.9825610363721468E-4</v>
      </c>
      <c r="N602" s="25">
        <f t="shared" si="47"/>
        <v>0.6785714285714286</v>
      </c>
      <c r="O602" s="28">
        <f t="shared" si="48"/>
        <v>5.3440060750968368E-3</v>
      </c>
      <c r="P602" s="27">
        <f t="shared" si="43"/>
        <v>0.16625215503224011</v>
      </c>
      <c r="Q602" s="28">
        <f t="shared" si="49"/>
        <v>2.5965345144403108E-2</v>
      </c>
    </row>
    <row r="603" spans="3:17" ht="17">
      <c r="C603" s="2" t="s">
        <v>37</v>
      </c>
      <c r="D603">
        <f t="shared" si="40"/>
        <v>-1.9227999999999998</v>
      </c>
      <c r="E603">
        <f t="shared" si="41"/>
        <v>5.6</v>
      </c>
      <c r="F603">
        <f t="shared" si="41"/>
        <v>-1.8668</v>
      </c>
      <c r="G603">
        <f t="shared" si="42"/>
        <v>4.9420000000000002</v>
      </c>
      <c r="H603">
        <f t="shared" si="44"/>
        <v>194.6</v>
      </c>
      <c r="I603" s="27">
        <f t="shared" si="45"/>
        <v>0.78184940733740227</v>
      </c>
      <c r="J603">
        <f>D603/D608</f>
        <v>0.81654492950569046</v>
      </c>
      <c r="K603">
        <f>(D584-D603)/D584</f>
        <v>4.3478260869565181E-2</v>
      </c>
      <c r="L603" s="25">
        <f>(D603-D590)/D590</f>
        <v>0.25755395683453214</v>
      </c>
      <c r="M603" s="25">
        <f t="shared" si="46"/>
        <v>0.25755395683453214</v>
      </c>
      <c r="N603" s="25">
        <f t="shared" si="47"/>
        <v>6.6666666666666721E-2</v>
      </c>
      <c r="O603" s="28">
        <f t="shared" si="48"/>
        <v>0.22838185589966012</v>
      </c>
      <c r="P603" s="27">
        <f t="shared" si="43"/>
        <v>0.21815059266259773</v>
      </c>
      <c r="Q603" s="28">
        <f t="shared" si="49"/>
        <v>0.39988184342860694</v>
      </c>
    </row>
    <row r="604" spans="3:17" ht="17">
      <c r="C604" s="2" t="s">
        <v>38</v>
      </c>
      <c r="D604">
        <f t="shared" si="40"/>
        <v>-1.9792000000000001</v>
      </c>
      <c r="E604">
        <f t="shared" si="41"/>
        <v>10</v>
      </c>
      <c r="F604">
        <f t="shared" si="41"/>
        <v>-1.8792000000000002</v>
      </c>
      <c r="G604">
        <f t="shared" si="42"/>
        <v>2.1480000000000001</v>
      </c>
      <c r="H604">
        <f t="shared" si="44"/>
        <v>68.400000000000006</v>
      </c>
      <c r="I604" s="27">
        <f t="shared" si="45"/>
        <v>0.81552092070780591</v>
      </c>
      <c r="J604">
        <f>D604/D608</f>
        <v>0.84049600815355874</v>
      </c>
      <c r="K604">
        <f>(D584-D604)/D584</f>
        <v>1.5421351109342204E-2</v>
      </c>
      <c r="L604" s="25">
        <f>(D604-D591)/D591</f>
        <v>1.2792958755501157E-2</v>
      </c>
      <c r="M604" s="25">
        <f t="shared" si="46"/>
        <v>1.2792958755501157E-2</v>
      </c>
      <c r="N604" s="25">
        <f t="shared" si="47"/>
        <v>0</v>
      </c>
      <c r="O604" s="28">
        <f t="shared" si="48"/>
        <v>1.3060236403883572E-2</v>
      </c>
      <c r="P604" s="27">
        <f t="shared" si="43"/>
        <v>0.18447907929219409</v>
      </c>
      <c r="Q604" s="28">
        <f t="shared" si="49"/>
        <v>5.3917854171083468E-2</v>
      </c>
    </row>
    <row r="605" spans="3:17" ht="17">
      <c r="C605" s="2" t="s">
        <v>237</v>
      </c>
      <c r="D605">
        <f t="shared" si="40"/>
        <v>-2.0167999999999999</v>
      </c>
      <c r="E605">
        <f t="shared" si="41"/>
        <v>14</v>
      </c>
      <c r="F605">
        <f t="shared" si="41"/>
        <v>-1.8767999999999998</v>
      </c>
      <c r="G605">
        <f t="shared" si="42"/>
        <v>5.5340000000000007</v>
      </c>
      <c r="H605">
        <f t="shared" si="44"/>
        <v>191.6</v>
      </c>
      <c r="I605" s="27">
        <f t="shared" si="45"/>
        <v>0.83826261461373419</v>
      </c>
      <c r="J605">
        <f>D605/D608</f>
        <v>0.85646339391880411</v>
      </c>
      <c r="K605">
        <f>(D585-D605)/D585</f>
        <v>7.2848986020870969E-3</v>
      </c>
      <c r="L605" s="25">
        <f>(F605-F592)/F592</f>
        <v>0.10283229521682914</v>
      </c>
      <c r="M605" s="25">
        <f t="shared" si="46"/>
        <v>-4.4426893079276822E-3</v>
      </c>
      <c r="N605" s="25">
        <f t="shared" si="47"/>
        <v>0.5679012345679012</v>
      </c>
      <c r="O605" s="28">
        <f t="shared" si="48"/>
        <v>-4.1773956617949552E-3</v>
      </c>
      <c r="P605" s="27">
        <f t="shared" si="43"/>
        <v>0.16173738538626581</v>
      </c>
      <c r="Q605" s="28">
        <f t="shared" si="49"/>
        <v>-2.2224897423869579E-2</v>
      </c>
    </row>
    <row r="606" spans="3:17" ht="17">
      <c r="C606" s="2" t="s">
        <v>238</v>
      </c>
      <c r="D606">
        <f t="shared" si="40"/>
        <v>-1.9649999999999999</v>
      </c>
      <c r="E606">
        <f t="shared" si="41"/>
        <v>6</v>
      </c>
      <c r="F606">
        <f t="shared" si="41"/>
        <v>-1.9049999999999998</v>
      </c>
      <c r="G606">
        <f t="shared" si="42"/>
        <v>5.1340000000000003</v>
      </c>
      <c r="H606">
        <f t="shared" si="44"/>
        <v>207</v>
      </c>
      <c r="I606" s="27">
        <f t="shared" si="45"/>
        <v>0.80135033155182001</v>
      </c>
      <c r="J606">
        <f>D606/D608</f>
        <v>0.83446577204008832</v>
      </c>
      <c r="K606">
        <f>(D585-D606)/D585</f>
        <v>3.2782043709391716E-2</v>
      </c>
      <c r="L606" s="25">
        <f>(D606-D593)/D593</f>
        <v>0.19264384559359063</v>
      </c>
      <c r="M606" s="25">
        <f t="shared" si="46"/>
        <v>0.19264384559359063</v>
      </c>
      <c r="N606" s="25">
        <f t="shared" si="47"/>
        <v>0</v>
      </c>
      <c r="O606" s="28">
        <f t="shared" si="48"/>
        <v>0.17343109109745117</v>
      </c>
      <c r="P606" s="27">
        <f t="shared" si="43"/>
        <v>0.19864966844817999</v>
      </c>
      <c r="Q606" s="28">
        <f t="shared" si="49"/>
        <v>0.37351854076532087</v>
      </c>
    </row>
    <row r="607" spans="3:17" ht="17">
      <c r="C607" s="2" t="s">
        <v>239</v>
      </c>
      <c r="D607">
        <f t="shared" si="40"/>
        <v>-2.0192000000000001</v>
      </c>
      <c r="E607">
        <f t="shared" si="41"/>
        <v>8.4</v>
      </c>
      <c r="F607">
        <f t="shared" si="41"/>
        <v>-1.9352</v>
      </c>
      <c r="G607">
        <f t="shared" si="42"/>
        <v>1.23</v>
      </c>
      <c r="H607">
        <f t="shared" si="44"/>
        <v>43.4</v>
      </c>
      <c r="I607" s="27">
        <f t="shared" si="45"/>
        <v>0.84004162191659815</v>
      </c>
      <c r="J607">
        <f>D607/D608</f>
        <v>0.8574825887548837</v>
      </c>
      <c r="K607">
        <f>(D585-D607)/D585</f>
        <v>6.1035636936404639E-3</v>
      </c>
      <c r="L607" s="25">
        <f>(D607-D594)/D594</f>
        <v>1.8854817902151338E-3</v>
      </c>
      <c r="M607" s="25">
        <f t="shared" si="46"/>
        <v>1.8854817902151338E-3</v>
      </c>
      <c r="N607" s="25">
        <f t="shared" si="47"/>
        <v>0.15999999999999998</v>
      </c>
      <c r="O607" s="28">
        <f t="shared" si="48"/>
        <v>3.1566966522902544E-3</v>
      </c>
      <c r="P607" s="27">
        <f t="shared" si="43"/>
        <v>0.15995837808340185</v>
      </c>
      <c r="Q607" s="28">
        <f t="shared" si="49"/>
        <v>1.6256968155674428E-2</v>
      </c>
    </row>
    <row r="608" spans="3:17" ht="17">
      <c r="C608" s="2" t="s">
        <v>419</v>
      </c>
      <c r="D608">
        <f t="shared" si="40"/>
        <v>-2.3548</v>
      </c>
    </row>
    <row r="609" spans="3:9" s="21" customFormat="1"/>
    <row r="610" spans="3:9">
      <c r="C610" t="s">
        <v>27</v>
      </c>
      <c r="D610">
        <f>STDEV(D448,D475,D502,D529,D556)</f>
        <v>0.85464279087815476</v>
      </c>
      <c r="E610">
        <f t="shared" ref="E610:I612" si="50">STDEV(E448,E475,E502,E529,E556)</f>
        <v>8.6432054239153899E-2</v>
      </c>
      <c r="F610">
        <f t="shared" si="50"/>
        <v>0.85497012055977784</v>
      </c>
      <c r="G610">
        <f t="shared" si="50"/>
        <v>0.872794362951548</v>
      </c>
      <c r="H610">
        <f t="shared" si="50"/>
        <v>8.6139421869432002</v>
      </c>
      <c r="I610">
        <f t="shared" si="50"/>
        <v>6.6246198369645057E-2</v>
      </c>
    </row>
    <row r="611" spans="3:9">
      <c r="C611" t="s">
        <v>28</v>
      </c>
      <c r="D611">
        <f t="shared" ref="D611:G634" si="51">STDEV(D449,D476,D503,D530,D557)</f>
        <v>0.86786300762274793</v>
      </c>
      <c r="E611">
        <f t="shared" si="51"/>
        <v>1.8519953293677602</v>
      </c>
      <c r="F611">
        <f t="shared" si="51"/>
        <v>0.85446119845783475</v>
      </c>
      <c r="G611">
        <f t="shared" si="51"/>
        <v>7.1952261951935927</v>
      </c>
      <c r="I611">
        <f t="shared" si="50"/>
        <v>7.9882219102784202E-2</v>
      </c>
    </row>
    <row r="612" spans="3:9" ht="17">
      <c r="C612" s="2" t="s">
        <v>46</v>
      </c>
      <c r="D612">
        <f t="shared" si="51"/>
        <v>0.85589999415819629</v>
      </c>
      <c r="E612">
        <f t="shared" si="51"/>
        <v>0.45472574151899542</v>
      </c>
      <c r="F612">
        <f t="shared" si="51"/>
        <v>0.85420909474788465</v>
      </c>
      <c r="G612">
        <f t="shared" si="51"/>
        <v>18.055139157591672</v>
      </c>
      <c r="I612">
        <f t="shared" si="50"/>
        <v>6.7413156676981154E-2</v>
      </c>
    </row>
    <row r="613" spans="3:9">
      <c r="C613" t="s">
        <v>29</v>
      </c>
      <c r="D613">
        <f t="shared" si="51"/>
        <v>0.84940696959702378</v>
      </c>
      <c r="E613">
        <f t="shared" si="51"/>
        <v>9.1214034007931062</v>
      </c>
      <c r="F613">
        <f t="shared" si="51"/>
        <v>0.77141960047693814</v>
      </c>
      <c r="G613" t="e">
        <f t="shared" si="51"/>
        <v>#DIV/0!</v>
      </c>
    </row>
    <row r="614" spans="3:9">
      <c r="C614" t="s">
        <v>30</v>
      </c>
      <c r="D614">
        <f t="shared" si="51"/>
        <v>0.67797662201583397</v>
      </c>
      <c r="E614">
        <f t="shared" si="51"/>
        <v>0</v>
      </c>
      <c r="F614">
        <f t="shared" si="51"/>
        <v>0.67797662201583297</v>
      </c>
      <c r="G614" t="e">
        <f t="shared" si="51"/>
        <v>#DIV/0!</v>
      </c>
    </row>
    <row r="615" spans="3:9">
      <c r="C615" t="s">
        <v>31</v>
      </c>
      <c r="D615">
        <f t="shared" si="51"/>
        <v>0.84745601655779146</v>
      </c>
      <c r="E615">
        <f t="shared" si="51"/>
        <v>0</v>
      </c>
      <c r="F615">
        <f t="shared" si="51"/>
        <v>0.84745601655779146</v>
      </c>
      <c r="G615" t="e">
        <f t="shared" si="51"/>
        <v>#DIV/0!</v>
      </c>
    </row>
    <row r="616" spans="3:9">
      <c r="C616" t="s">
        <v>32</v>
      </c>
      <c r="D616">
        <f t="shared" si="51"/>
        <v>0.87089953496370598</v>
      </c>
      <c r="E616">
        <f t="shared" si="51"/>
        <v>10.733126291998982</v>
      </c>
      <c r="F616">
        <f t="shared" si="51"/>
        <v>0.89783406039200797</v>
      </c>
      <c r="G616" t="e">
        <f t="shared" si="51"/>
        <v>#DIV/0!</v>
      </c>
    </row>
    <row r="617" spans="3:9">
      <c r="C617" t="s">
        <v>33</v>
      </c>
      <c r="D617">
        <f t="shared" si="51"/>
        <v>0.66489096850536344</v>
      </c>
      <c r="E617">
        <f t="shared" si="51"/>
        <v>0</v>
      </c>
      <c r="F617">
        <f t="shared" si="51"/>
        <v>0.66489096850536378</v>
      </c>
      <c r="G617" t="e">
        <f t="shared" si="51"/>
        <v>#DIV/0!</v>
      </c>
    </row>
    <row r="618" spans="3:9">
      <c r="C618" t="s">
        <v>34</v>
      </c>
      <c r="D618">
        <f t="shared" si="51"/>
        <v>0.8564360454815062</v>
      </c>
      <c r="E618">
        <f t="shared" si="51"/>
        <v>0</v>
      </c>
      <c r="F618">
        <f t="shared" si="51"/>
        <v>0.85643604548150465</v>
      </c>
      <c r="G618" t="e">
        <f t="shared" si="51"/>
        <v>#DIV/0!</v>
      </c>
    </row>
    <row r="619" spans="3:9">
      <c r="C619" t="s">
        <v>59</v>
      </c>
      <c r="D619">
        <f t="shared" si="51"/>
        <v>0.85280724668590902</v>
      </c>
      <c r="E619">
        <f t="shared" si="51"/>
        <v>5.3665631459994909</v>
      </c>
      <c r="F619">
        <f t="shared" si="51"/>
        <v>0.83646171460503826</v>
      </c>
      <c r="G619" t="e">
        <f t="shared" si="51"/>
        <v>#DIV/0!</v>
      </c>
    </row>
    <row r="620" spans="3:9">
      <c r="C620" t="s">
        <v>35</v>
      </c>
      <c r="D620">
        <f t="shared" si="51"/>
        <v>0.66731986333391902</v>
      </c>
      <c r="E620">
        <f t="shared" si="51"/>
        <v>0</v>
      </c>
      <c r="F620">
        <f t="shared" si="51"/>
        <v>0.66731986333391802</v>
      </c>
      <c r="G620" t="e">
        <f t="shared" si="51"/>
        <v>#DIV/0!</v>
      </c>
    </row>
    <row r="621" spans="3:9">
      <c r="C621" t="s">
        <v>36</v>
      </c>
      <c r="D621">
        <f t="shared" si="51"/>
        <v>0.84741270936893442</v>
      </c>
      <c r="E621">
        <f t="shared" si="51"/>
        <v>0</v>
      </c>
      <c r="F621">
        <f t="shared" si="51"/>
        <v>0.84741270936893598</v>
      </c>
      <c r="G621" t="e">
        <f t="shared" si="51"/>
        <v>#DIV/0!</v>
      </c>
    </row>
    <row r="622" spans="3:9">
      <c r="C622" t="s">
        <v>63</v>
      </c>
      <c r="D622">
        <f t="shared" si="51"/>
        <v>1.4212481486355575</v>
      </c>
      <c r="E622">
        <f t="shared" si="51"/>
        <v>2.8284271247461903</v>
      </c>
      <c r="F622">
        <f t="shared" si="51"/>
        <v>1.3947853956792058</v>
      </c>
      <c r="G622">
        <f t="shared" si="51"/>
        <v>8.2209083034256808E-2</v>
      </c>
    </row>
    <row r="623" spans="3:9">
      <c r="C623" t="s">
        <v>62</v>
      </c>
      <c r="D623">
        <f t="shared" si="51"/>
        <v>1.4150272082189796</v>
      </c>
      <c r="E623">
        <f t="shared" si="51"/>
        <v>2.8284271247461903</v>
      </c>
      <c r="F623">
        <f t="shared" si="51"/>
        <v>1.3886151374661013</v>
      </c>
      <c r="G623">
        <f t="shared" si="51"/>
        <v>3.4641016151377525E-2</v>
      </c>
    </row>
    <row r="624" spans="3:9">
      <c r="C624" t="s">
        <v>68</v>
      </c>
      <c r="D624">
        <f t="shared" si="51"/>
        <v>0.83802279205281649</v>
      </c>
      <c r="E624">
        <f t="shared" si="51"/>
        <v>0</v>
      </c>
      <c r="F624">
        <f t="shared" si="51"/>
        <v>0.83802279205281704</v>
      </c>
      <c r="G624">
        <f t="shared" si="51"/>
        <v>2.0000000000000025E-2</v>
      </c>
    </row>
    <row r="625" spans="3:10" ht="51">
      <c r="C625" s="2" t="s">
        <v>69</v>
      </c>
      <c r="D625">
        <f t="shared" si="51"/>
        <v>0.89338513531399188</v>
      </c>
      <c r="E625">
        <f t="shared" si="51"/>
        <v>0</v>
      </c>
      <c r="F625">
        <f t="shared" si="51"/>
        <v>0.89338513531399144</v>
      </c>
      <c r="G625">
        <f t="shared" si="51"/>
        <v>1.3038404810405331E-2</v>
      </c>
    </row>
    <row r="626" spans="3:10" ht="17">
      <c r="C626" s="2" t="s">
        <v>42</v>
      </c>
      <c r="D626">
        <f t="shared" si="51"/>
        <v>0.84868486495282736</v>
      </c>
      <c r="E626">
        <f t="shared" si="51"/>
        <v>16.346253393362041</v>
      </c>
      <c r="F626">
        <f t="shared" si="51"/>
        <v>0.75875292421182705</v>
      </c>
      <c r="G626">
        <f t="shared" si="51"/>
        <v>2.1432498687740553</v>
      </c>
    </row>
    <row r="627" spans="3:10" ht="17">
      <c r="C627" s="2" t="s">
        <v>35</v>
      </c>
      <c r="D627">
        <f t="shared" si="51"/>
        <v>0.8915343515535451</v>
      </c>
      <c r="E627">
        <f t="shared" si="51"/>
        <v>0</v>
      </c>
      <c r="F627">
        <f t="shared" si="51"/>
        <v>0.8915343515535451</v>
      </c>
      <c r="G627">
        <f t="shared" si="51"/>
        <v>2.1713659295475756</v>
      </c>
    </row>
    <row r="628" spans="3:10" ht="17">
      <c r="C628" s="2" t="s">
        <v>36</v>
      </c>
      <c r="D628">
        <f t="shared" si="51"/>
        <v>0.84367630048496722</v>
      </c>
      <c r="E628">
        <f t="shared" si="51"/>
        <v>1.7888543819998326</v>
      </c>
      <c r="F628">
        <f t="shared" si="51"/>
        <v>0.8292440533401485</v>
      </c>
      <c r="G628">
        <f t="shared" si="51"/>
        <v>0.48507731342539595</v>
      </c>
    </row>
    <row r="629" spans="3:10" ht="17">
      <c r="C629" s="2" t="s">
        <v>43</v>
      </c>
      <c r="D629">
        <f t="shared" si="51"/>
        <v>0.84959460921076879</v>
      </c>
      <c r="E629">
        <f t="shared" si="51"/>
        <v>11.696153213770756</v>
      </c>
      <c r="F629">
        <f t="shared" si="51"/>
        <v>0.76889596175295438</v>
      </c>
      <c r="G629">
        <f t="shared" si="51"/>
        <v>2.8942650189642265</v>
      </c>
    </row>
    <row r="630" spans="3:10" ht="17">
      <c r="C630" s="2" t="s">
        <v>37</v>
      </c>
      <c r="D630">
        <f t="shared" si="51"/>
        <v>0.91069984078180233</v>
      </c>
      <c r="E630">
        <f t="shared" si="51"/>
        <v>0.8944271909999143</v>
      </c>
      <c r="F630">
        <f t="shared" si="51"/>
        <v>0.90848015938709448</v>
      </c>
      <c r="G630">
        <f t="shared" si="51"/>
        <v>2.5314462269619704</v>
      </c>
    </row>
    <row r="631" spans="3:10" ht="17">
      <c r="C631" s="2" t="s">
        <v>38</v>
      </c>
      <c r="D631">
        <f t="shared" si="51"/>
        <v>0.86974519257078875</v>
      </c>
      <c r="E631">
        <f t="shared" si="51"/>
        <v>0</v>
      </c>
      <c r="F631">
        <f t="shared" si="51"/>
        <v>0.86974519257078931</v>
      </c>
      <c r="G631">
        <f t="shared" si="51"/>
        <v>0.9998599901986277</v>
      </c>
    </row>
    <row r="632" spans="3:10" ht="17">
      <c r="C632" s="2" t="s">
        <v>237</v>
      </c>
      <c r="D632">
        <f t="shared" si="51"/>
        <v>0.85136813424041169</v>
      </c>
      <c r="E632">
        <f t="shared" si="51"/>
        <v>13.564659966250536</v>
      </c>
      <c r="F632">
        <f t="shared" si="51"/>
        <v>0.75439227196465952</v>
      </c>
      <c r="G632">
        <f t="shared" si="51"/>
        <v>3.0882486946487977</v>
      </c>
    </row>
    <row r="633" spans="3:10" ht="17">
      <c r="C633" s="2" t="s">
        <v>238</v>
      </c>
      <c r="D633">
        <f t="shared" si="51"/>
        <v>0.8915343515535451</v>
      </c>
      <c r="E633">
        <f t="shared" si="51"/>
        <v>0</v>
      </c>
      <c r="F633">
        <f t="shared" si="51"/>
        <v>0.8915343515535451</v>
      </c>
      <c r="G633">
        <f t="shared" si="51"/>
        <v>2.1722177607228979</v>
      </c>
    </row>
    <row r="634" spans="3:10" ht="17">
      <c r="C634" s="2" t="s">
        <v>239</v>
      </c>
      <c r="D634">
        <f t="shared" si="51"/>
        <v>0.84332419626143784</v>
      </c>
      <c r="E634">
        <f t="shared" si="51"/>
        <v>2.1908902300206639</v>
      </c>
      <c r="F634">
        <f t="shared" si="51"/>
        <v>0.8325309003274286</v>
      </c>
      <c r="G634">
        <f t="shared" si="51"/>
        <v>0.50284192347098511</v>
      </c>
    </row>
    <row r="635" spans="3:10" ht="17">
      <c r="C635" s="2" t="s">
        <v>419</v>
      </c>
      <c r="D635">
        <f>STDEV(D473,D500,D527,D554,D581)</f>
        <v>0.84567440543036498</v>
      </c>
    </row>
    <row r="636" spans="3:10" s="21" customFormat="1"/>
    <row r="637" spans="3:10">
      <c r="C637" t="s">
        <v>27</v>
      </c>
      <c r="D637">
        <v>-0.45600000000000002</v>
      </c>
      <c r="E637">
        <v>2</v>
      </c>
      <c r="G637">
        <v>0.498</v>
      </c>
      <c r="H637">
        <v>22</v>
      </c>
      <c r="I637">
        <f>D637/D662</f>
        <v>0.99563318777292575</v>
      </c>
      <c r="J637">
        <f>1-D637/D662</f>
        <v>4.366812227074246E-3</v>
      </c>
    </row>
    <row r="638" spans="3:10">
      <c r="C638" t="s">
        <v>28</v>
      </c>
      <c r="D638" s="22">
        <v>-0.44600000000000001</v>
      </c>
      <c r="E638" s="22">
        <v>1.0429999999999999</v>
      </c>
      <c r="G638" s="22">
        <v>38.1</v>
      </c>
      <c r="H638" s="22">
        <v>100</v>
      </c>
      <c r="I638">
        <f>D638/D662</f>
        <v>0.97379912663755452</v>
      </c>
      <c r="J638">
        <f>1-I638</f>
        <v>2.6200873362445476E-2</v>
      </c>
    </row>
    <row r="639" spans="3:10" ht="17">
      <c r="C639" s="2" t="s">
        <v>46</v>
      </c>
      <c r="D639" s="22">
        <v>-0.45400000000000001</v>
      </c>
      <c r="E639" s="22">
        <v>1.4850000000000001</v>
      </c>
      <c r="G639" s="22">
        <v>9.9499999999999993</v>
      </c>
      <c r="H639" s="22">
        <v>957</v>
      </c>
      <c r="I639">
        <f>D639/D662</f>
        <v>0.99126637554585151</v>
      </c>
      <c r="J639">
        <f>1-I639</f>
        <v>8.733624454148492E-3</v>
      </c>
    </row>
    <row r="640" spans="3:10">
      <c r="C640" t="s">
        <v>29</v>
      </c>
      <c r="D640" s="22">
        <v>-0.45500000000000002</v>
      </c>
      <c r="E640">
        <v>2</v>
      </c>
      <c r="I640">
        <f>D640/D662</f>
        <v>0.99344978165938869</v>
      </c>
    </row>
    <row r="641" spans="3:8">
      <c r="C641" t="s">
        <v>30</v>
      </c>
      <c r="D641" s="22">
        <v>-0.45500000000000002</v>
      </c>
      <c r="E641">
        <v>2</v>
      </c>
      <c r="H641">
        <v>66</v>
      </c>
    </row>
    <row r="642" spans="3:8">
      <c r="C642" t="s">
        <v>31</v>
      </c>
    </row>
    <row r="643" spans="3:8">
      <c r="C643" t="s">
        <v>32</v>
      </c>
    </row>
    <row r="644" spans="3:8">
      <c r="C644" t="s">
        <v>33</v>
      </c>
    </row>
    <row r="645" spans="3:8">
      <c r="C645" t="s">
        <v>34</v>
      </c>
    </row>
    <row r="646" spans="3:8">
      <c r="C646" t="s">
        <v>59</v>
      </c>
    </row>
    <row r="647" spans="3:8">
      <c r="C647" t="s">
        <v>35</v>
      </c>
    </row>
    <row r="648" spans="3:8">
      <c r="C648" t="s">
        <v>36</v>
      </c>
    </row>
    <row r="649" spans="3:8">
      <c r="C649" t="s">
        <v>63</v>
      </c>
    </row>
    <row r="650" spans="3:8">
      <c r="C650" t="s">
        <v>62</v>
      </c>
    </row>
    <row r="651" spans="3:8">
      <c r="C651" t="s">
        <v>68</v>
      </c>
    </row>
    <row r="652" spans="3:8" ht="51">
      <c r="C652" s="2" t="s">
        <v>69</v>
      </c>
    </row>
    <row r="653" spans="3:8" ht="17">
      <c r="C653" s="2" t="s">
        <v>42</v>
      </c>
    </row>
    <row r="654" spans="3:8" ht="17">
      <c r="C654" s="2" t="s">
        <v>35</v>
      </c>
    </row>
    <row r="655" spans="3:8" ht="17">
      <c r="C655" s="2" t="s">
        <v>36</v>
      </c>
    </row>
    <row r="656" spans="3:8" ht="17">
      <c r="C656" s="2" t="s">
        <v>43</v>
      </c>
    </row>
    <row r="657" spans="3:10" ht="17">
      <c r="C657" s="2" t="s">
        <v>37</v>
      </c>
    </row>
    <row r="658" spans="3:10" ht="17">
      <c r="C658" s="2" t="s">
        <v>38</v>
      </c>
    </row>
    <row r="659" spans="3:10" ht="17">
      <c r="C659" s="2" t="s">
        <v>237</v>
      </c>
    </row>
    <row r="660" spans="3:10" ht="17">
      <c r="C660" s="2" t="s">
        <v>238</v>
      </c>
    </row>
    <row r="661" spans="3:10" ht="17">
      <c r="C661" s="2" t="s">
        <v>239</v>
      </c>
    </row>
    <row r="662" spans="3:10" ht="17">
      <c r="C662" s="2" t="s">
        <v>419</v>
      </c>
      <c r="D662">
        <v>-0.45800000000000002</v>
      </c>
    </row>
    <row r="663" spans="3:10" s="21" customFormat="1"/>
    <row r="664" spans="3:10">
      <c r="C664" t="s">
        <v>27</v>
      </c>
      <c r="D664">
        <v>-0.01</v>
      </c>
      <c r="E664">
        <v>2</v>
      </c>
      <c r="G664">
        <v>0.36</v>
      </c>
      <c r="H664">
        <v>20</v>
      </c>
      <c r="I664">
        <f>D664/D689</f>
        <v>0.17543859649122806</v>
      </c>
      <c r="J664">
        <f>1-I664</f>
        <v>0.82456140350877194</v>
      </c>
    </row>
    <row r="665" spans="3:10">
      <c r="C665" t="s">
        <v>28</v>
      </c>
      <c r="D665" s="22">
        <v>-2E-3</v>
      </c>
      <c r="E665" s="22">
        <v>0.14399999999999999</v>
      </c>
      <c r="G665" s="22">
        <v>28.04</v>
      </c>
      <c r="H665" s="22">
        <v>100</v>
      </c>
      <c r="I665">
        <f>D665/D689</f>
        <v>3.5087719298245612E-2</v>
      </c>
      <c r="J665">
        <f>1-I665</f>
        <v>0.96491228070175439</v>
      </c>
    </row>
    <row r="666" spans="3:10" ht="17">
      <c r="C666" s="2" t="s">
        <v>46</v>
      </c>
      <c r="D666" s="22">
        <v>-7.0000000000000001E-3</v>
      </c>
      <c r="E666">
        <v>0</v>
      </c>
      <c r="G666" s="22">
        <v>6.67</v>
      </c>
      <c r="H666" s="22">
        <v>505</v>
      </c>
      <c r="I666">
        <f>D666/D689</f>
        <v>0.12280701754385964</v>
      </c>
      <c r="J666">
        <f>1-I666</f>
        <v>0.87719298245614041</v>
      </c>
    </row>
    <row r="667" spans="3:10">
      <c r="C667" t="s">
        <v>29</v>
      </c>
      <c r="D667" s="22">
        <v>-0.01</v>
      </c>
      <c r="E667">
        <v>2</v>
      </c>
      <c r="I667">
        <f>D667/D689</f>
        <v>0.17543859649122806</v>
      </c>
    </row>
    <row r="668" spans="3:10">
      <c r="C668" t="s">
        <v>30</v>
      </c>
      <c r="D668" s="22">
        <v>-0.01</v>
      </c>
      <c r="E668">
        <v>2</v>
      </c>
    </row>
    <row r="669" spans="3:10">
      <c r="C669" t="s">
        <v>31</v>
      </c>
    </row>
    <row r="670" spans="3:10">
      <c r="C670" t="s">
        <v>32</v>
      </c>
    </row>
    <row r="671" spans="3:10">
      <c r="C671" t="s">
        <v>33</v>
      </c>
    </row>
    <row r="672" spans="3:10">
      <c r="C672" t="s">
        <v>34</v>
      </c>
    </row>
    <row r="673" spans="3:3">
      <c r="C673" t="s">
        <v>59</v>
      </c>
    </row>
    <row r="674" spans="3:3">
      <c r="C674" t="s">
        <v>35</v>
      </c>
    </row>
    <row r="675" spans="3:3">
      <c r="C675" t="s">
        <v>36</v>
      </c>
    </row>
    <row r="676" spans="3:3">
      <c r="C676" t="s">
        <v>63</v>
      </c>
    </row>
    <row r="677" spans="3:3">
      <c r="C677" t="s">
        <v>62</v>
      </c>
    </row>
    <row r="678" spans="3:3">
      <c r="C678" t="s">
        <v>68</v>
      </c>
    </row>
    <row r="679" spans="3:3" ht="51">
      <c r="C679" s="2" t="s">
        <v>69</v>
      </c>
    </row>
    <row r="680" spans="3:3" ht="17">
      <c r="C680" s="2" t="s">
        <v>42</v>
      </c>
    </row>
    <row r="681" spans="3:3" ht="17">
      <c r="C681" s="2" t="s">
        <v>35</v>
      </c>
    </row>
    <row r="682" spans="3:3" ht="17">
      <c r="C682" s="2" t="s">
        <v>36</v>
      </c>
    </row>
    <row r="683" spans="3:3" ht="17">
      <c r="C683" s="2" t="s">
        <v>43</v>
      </c>
    </row>
    <row r="684" spans="3:3" ht="17">
      <c r="C684" s="2" t="s">
        <v>37</v>
      </c>
    </row>
    <row r="685" spans="3:3" ht="17">
      <c r="C685" s="2" t="s">
        <v>38</v>
      </c>
    </row>
    <row r="686" spans="3:3" ht="17">
      <c r="C686" s="2" t="s">
        <v>237</v>
      </c>
    </row>
    <row r="687" spans="3:3" ht="17">
      <c r="C687" s="2" t="s">
        <v>238</v>
      </c>
    </row>
    <row r="688" spans="3:3" ht="17">
      <c r="C688" s="2" t="s">
        <v>239</v>
      </c>
    </row>
    <row r="689" spans="3:10" ht="17">
      <c r="C689" s="2" t="s">
        <v>419</v>
      </c>
      <c r="D689">
        <v>-5.7000000000000002E-2</v>
      </c>
    </row>
    <row r="690" spans="3:10" s="21" customFormat="1"/>
    <row r="691" spans="3:10">
      <c r="C691" t="s">
        <v>27</v>
      </c>
      <c r="D691" s="22">
        <v>-0.18</v>
      </c>
      <c r="F691">
        <v>2</v>
      </c>
      <c r="G691" s="22">
        <v>0.28000000000000003</v>
      </c>
      <c r="H691">
        <v>18</v>
      </c>
      <c r="I691">
        <f>D691/D716</f>
        <v>0.72289156626506024</v>
      </c>
      <c r="J691">
        <f>1-I691</f>
        <v>0.27710843373493976</v>
      </c>
    </row>
    <row r="692" spans="3:10">
      <c r="C692" t="s">
        <v>28</v>
      </c>
      <c r="D692" s="22">
        <v>-0.16400000000000001</v>
      </c>
      <c r="F692" s="22">
        <v>0.95099999999999996</v>
      </c>
      <c r="G692" s="22">
        <v>36.08</v>
      </c>
      <c r="H692" s="22">
        <v>100</v>
      </c>
      <c r="I692">
        <f>D692/D716</f>
        <v>0.65863453815261053</v>
      </c>
      <c r="J692">
        <f>1-I692</f>
        <v>0.34136546184738947</v>
      </c>
    </row>
    <row r="693" spans="3:10" ht="17">
      <c r="C693" s="2" t="s">
        <v>46</v>
      </c>
      <c r="D693" s="22">
        <v>-0.17799999999999999</v>
      </c>
      <c r="F693" s="22">
        <v>1.754</v>
      </c>
      <c r="G693" s="22">
        <v>2.06</v>
      </c>
      <c r="H693" s="22">
        <v>263</v>
      </c>
      <c r="I693">
        <f>D693/D716</f>
        <v>0.71485943775100402</v>
      </c>
      <c r="J693">
        <f>1-I693</f>
        <v>0.28514056224899598</v>
      </c>
    </row>
    <row r="694" spans="3:10">
      <c r="C694" t="s">
        <v>29</v>
      </c>
      <c r="D694" s="22">
        <v>-0.18</v>
      </c>
      <c r="F694">
        <v>2</v>
      </c>
      <c r="I694">
        <f>D694/D716</f>
        <v>0.72289156626506024</v>
      </c>
    </row>
    <row r="695" spans="3:10">
      <c r="C695" t="s">
        <v>30</v>
      </c>
    </row>
    <row r="696" spans="3:10">
      <c r="C696" t="s">
        <v>31</v>
      </c>
    </row>
    <row r="697" spans="3:10">
      <c r="C697" t="s">
        <v>32</v>
      </c>
    </row>
    <row r="698" spans="3:10">
      <c r="C698" t="s">
        <v>33</v>
      </c>
    </row>
    <row r="699" spans="3:10">
      <c r="C699" t="s">
        <v>34</v>
      </c>
    </row>
    <row r="700" spans="3:10">
      <c r="C700" t="s">
        <v>59</v>
      </c>
    </row>
    <row r="701" spans="3:10">
      <c r="C701" t="s">
        <v>35</v>
      </c>
    </row>
    <row r="702" spans="3:10">
      <c r="C702" t="s">
        <v>36</v>
      </c>
    </row>
    <row r="703" spans="3:10">
      <c r="C703" t="s">
        <v>63</v>
      </c>
    </row>
    <row r="704" spans="3:10">
      <c r="C704" t="s">
        <v>62</v>
      </c>
    </row>
    <row r="705" spans="3:10">
      <c r="C705" t="s">
        <v>68</v>
      </c>
    </row>
    <row r="706" spans="3:10" ht="51">
      <c r="C706" s="2" t="s">
        <v>69</v>
      </c>
    </row>
    <row r="707" spans="3:10" ht="17">
      <c r="C707" s="2" t="s">
        <v>42</v>
      </c>
    </row>
    <row r="708" spans="3:10" ht="17">
      <c r="C708" s="2" t="s">
        <v>35</v>
      </c>
    </row>
    <row r="709" spans="3:10" ht="17">
      <c r="C709" s="2" t="s">
        <v>36</v>
      </c>
    </row>
    <row r="710" spans="3:10" ht="17">
      <c r="C710" s="2" t="s">
        <v>43</v>
      </c>
    </row>
    <row r="711" spans="3:10" ht="17">
      <c r="C711" s="2" t="s">
        <v>37</v>
      </c>
    </row>
    <row r="712" spans="3:10" ht="17">
      <c r="C712" s="2" t="s">
        <v>38</v>
      </c>
    </row>
    <row r="713" spans="3:10" ht="17">
      <c r="C713" s="2" t="s">
        <v>237</v>
      </c>
    </row>
    <row r="714" spans="3:10" ht="17">
      <c r="C714" s="2" t="s">
        <v>238</v>
      </c>
    </row>
    <row r="715" spans="3:10" ht="17">
      <c r="C715" s="2" t="s">
        <v>239</v>
      </c>
    </row>
    <row r="716" spans="3:10" ht="17">
      <c r="C716" s="2" t="s">
        <v>419</v>
      </c>
      <c r="D716" s="22">
        <v>-0.249</v>
      </c>
    </row>
    <row r="717" spans="3:10" s="21" customFormat="1"/>
    <row r="718" spans="3:10">
      <c r="C718" t="s">
        <v>27</v>
      </c>
      <c r="D718" s="22">
        <v>-0.84662184383780803</v>
      </c>
      <c r="F718" s="22">
        <v>1.0089999999999999</v>
      </c>
      <c r="G718" s="22">
        <v>0.14399999999999999</v>
      </c>
      <c r="H718" s="22">
        <v>8</v>
      </c>
      <c r="I718">
        <f>D718/D743</f>
        <v>0.99999999994420175</v>
      </c>
      <c r="J718">
        <f>1-I718</f>
        <v>5.5798254905425893E-11</v>
      </c>
    </row>
    <row r="719" spans="3:10">
      <c r="C719" t="s">
        <v>28</v>
      </c>
      <c r="D719" s="22">
        <v>-0.84631220267216201</v>
      </c>
      <c r="F719" s="22">
        <v>0.13400000000000001</v>
      </c>
      <c r="G719">
        <v>32.04</v>
      </c>
      <c r="H719" s="22">
        <v>100</v>
      </c>
      <c r="I719">
        <f>D719/D743</f>
        <v>0.99963426266978284</v>
      </c>
      <c r="J719">
        <f>1-I719</f>
        <v>3.6573733021716404E-4</v>
      </c>
    </row>
    <row r="720" spans="3:10" ht="17">
      <c r="C720" s="2" t="s">
        <v>46</v>
      </c>
      <c r="D720" s="22">
        <v>-0.84654921438952402</v>
      </c>
      <c r="F720" s="22">
        <v>0.16600000000000001</v>
      </c>
      <c r="G720" s="22">
        <v>2.4500000000000002</v>
      </c>
      <c r="H720" s="22">
        <v>220</v>
      </c>
      <c r="I720">
        <f>D720/D743</f>
        <v>0.99991421258966018</v>
      </c>
      <c r="J720">
        <f>1-I720</f>
        <v>8.5787410339821513E-5</v>
      </c>
    </row>
    <row r="721" spans="3:9">
      <c r="C721" t="s">
        <v>29</v>
      </c>
      <c r="D721" s="22">
        <v>-0.84499999999999997</v>
      </c>
      <c r="I721">
        <f>D721/D743</f>
        <v>0.99808433494037241</v>
      </c>
    </row>
    <row r="722" spans="3:9">
      <c r="C722" t="s">
        <v>30</v>
      </c>
    </row>
    <row r="723" spans="3:9">
      <c r="C723" t="s">
        <v>31</v>
      </c>
    </row>
    <row r="724" spans="3:9">
      <c r="C724" t="s">
        <v>32</v>
      </c>
    </row>
    <row r="725" spans="3:9">
      <c r="C725" t="s">
        <v>33</v>
      </c>
    </row>
    <row r="726" spans="3:9">
      <c r="C726" t="s">
        <v>34</v>
      </c>
    </row>
    <row r="727" spans="3:9">
      <c r="C727" t="s">
        <v>59</v>
      </c>
    </row>
    <row r="728" spans="3:9">
      <c r="C728" t="s">
        <v>35</v>
      </c>
    </row>
    <row r="729" spans="3:9">
      <c r="C729" t="s">
        <v>36</v>
      </c>
    </row>
    <row r="730" spans="3:9">
      <c r="C730" t="s">
        <v>63</v>
      </c>
    </row>
    <row r="731" spans="3:9">
      <c r="C731" t="s">
        <v>62</v>
      </c>
    </row>
    <row r="732" spans="3:9">
      <c r="C732" t="s">
        <v>68</v>
      </c>
    </row>
    <row r="733" spans="3:9" ht="51">
      <c r="C733" s="2" t="s">
        <v>69</v>
      </c>
    </row>
    <row r="734" spans="3:9" ht="17">
      <c r="C734" s="2" t="s">
        <v>42</v>
      </c>
    </row>
    <row r="735" spans="3:9" ht="17">
      <c r="C735" s="2" t="s">
        <v>35</v>
      </c>
    </row>
    <row r="736" spans="3:9" ht="17">
      <c r="C736" s="2" t="s">
        <v>36</v>
      </c>
    </row>
    <row r="737" spans="3:10" ht="17">
      <c r="C737" s="2" t="s">
        <v>43</v>
      </c>
    </row>
    <row r="738" spans="3:10" ht="17">
      <c r="C738" s="2" t="s">
        <v>37</v>
      </c>
    </row>
    <row r="739" spans="3:10" ht="17">
      <c r="C739" s="2" t="s">
        <v>38</v>
      </c>
    </row>
    <row r="740" spans="3:10" ht="17">
      <c r="C740" s="2" t="s">
        <v>237</v>
      </c>
    </row>
    <row r="741" spans="3:10" ht="17">
      <c r="C741" s="2" t="s">
        <v>238</v>
      </c>
    </row>
    <row r="742" spans="3:10" ht="17">
      <c r="C742" s="2" t="s">
        <v>239</v>
      </c>
    </row>
    <row r="743" spans="3:10" ht="17">
      <c r="C743" s="2" t="s">
        <v>419</v>
      </c>
      <c r="D743" s="22">
        <v>-0.84662184388504802</v>
      </c>
    </row>
    <row r="744" spans="3:10" s="21" customFormat="1"/>
    <row r="745" spans="3:10">
      <c r="C745" t="s">
        <v>27</v>
      </c>
      <c r="D745" s="22">
        <v>-0.63886814913979695</v>
      </c>
      <c r="F745" s="22">
        <v>1.8021</v>
      </c>
      <c r="G745" s="22">
        <v>0.157</v>
      </c>
      <c r="H745">
        <v>9</v>
      </c>
      <c r="I745">
        <f>D745/D770</f>
        <v>0.99999999998363653</v>
      </c>
      <c r="J745">
        <f>1-I745</f>
        <v>1.636346613764772E-11</v>
      </c>
    </row>
    <row r="746" spans="3:10">
      <c r="C746" t="s">
        <v>28</v>
      </c>
      <c r="D746" s="22">
        <v>-0.63790707713664097</v>
      </c>
      <c r="F746" s="22">
        <v>0.314</v>
      </c>
      <c r="G746" s="22">
        <v>37.39</v>
      </c>
      <c r="H746" s="22">
        <v>100</v>
      </c>
      <c r="I746">
        <f>D746/D770</f>
        <v>0.9984956645359635</v>
      </c>
      <c r="J746">
        <f>1-I746</f>
        <v>1.5043354640364992E-3</v>
      </c>
    </row>
    <row r="747" spans="3:10" ht="17">
      <c r="C747" s="2" t="s">
        <v>46</v>
      </c>
      <c r="D747" s="22">
        <v>-0.63815559923000398</v>
      </c>
      <c r="F747" s="22">
        <v>0.36</v>
      </c>
      <c r="G747">
        <v>2.1800000000000002</v>
      </c>
      <c r="H747" s="22">
        <v>156</v>
      </c>
      <c r="I747">
        <f>D747/D770</f>
        <v>0.99888466826653544</v>
      </c>
      <c r="J747">
        <f>1-I747</f>
        <v>1.115331733464564E-3</v>
      </c>
    </row>
    <row r="748" spans="3:10">
      <c r="C748" t="s">
        <v>29</v>
      </c>
      <c r="D748" s="22">
        <v>-0.63500000000000001</v>
      </c>
      <c r="I748">
        <f>D748/D770</f>
        <v>0.99394530912928436</v>
      </c>
      <c r="J748">
        <f>1-I748</f>
        <v>6.0546908707156399E-3</v>
      </c>
    </row>
    <row r="749" spans="3:10">
      <c r="C749" t="s">
        <v>30</v>
      </c>
    </row>
    <row r="750" spans="3:10">
      <c r="C750" t="s">
        <v>31</v>
      </c>
    </row>
    <row r="751" spans="3:10">
      <c r="C751" t="s">
        <v>32</v>
      </c>
    </row>
    <row r="752" spans="3:10">
      <c r="C752" t="s">
        <v>33</v>
      </c>
    </row>
    <row r="753" spans="3:3">
      <c r="C753" t="s">
        <v>34</v>
      </c>
    </row>
    <row r="754" spans="3:3">
      <c r="C754" t="s">
        <v>59</v>
      </c>
    </row>
    <row r="755" spans="3:3">
      <c r="C755" t="s">
        <v>35</v>
      </c>
    </row>
    <row r="756" spans="3:3">
      <c r="C756" t="s">
        <v>36</v>
      </c>
    </row>
    <row r="757" spans="3:3">
      <c r="C757" t="s">
        <v>63</v>
      </c>
    </row>
    <row r="758" spans="3:3">
      <c r="C758" t="s">
        <v>62</v>
      </c>
    </row>
    <row r="759" spans="3:3">
      <c r="C759" t="s">
        <v>68</v>
      </c>
    </row>
    <row r="760" spans="3:3" ht="51">
      <c r="C760" s="2" t="s">
        <v>69</v>
      </c>
    </row>
    <row r="761" spans="3:3" ht="17">
      <c r="C761" s="2" t="s">
        <v>42</v>
      </c>
    </row>
    <row r="762" spans="3:3" ht="17">
      <c r="C762" s="2" t="s">
        <v>35</v>
      </c>
    </row>
    <row r="763" spans="3:3" ht="17">
      <c r="C763" s="2" t="s">
        <v>36</v>
      </c>
    </row>
    <row r="764" spans="3:3" ht="17">
      <c r="C764" s="2" t="s">
        <v>43</v>
      </c>
    </row>
    <row r="765" spans="3:3" ht="17">
      <c r="C765" s="2" t="s">
        <v>37</v>
      </c>
    </row>
    <row r="766" spans="3:3" ht="17">
      <c r="C766" s="2" t="s">
        <v>38</v>
      </c>
    </row>
    <row r="767" spans="3:3" ht="17">
      <c r="C767" s="2" t="s">
        <v>237</v>
      </c>
    </row>
    <row r="768" spans="3:3" ht="17">
      <c r="C768" s="2" t="s">
        <v>238</v>
      </c>
    </row>
    <row r="769" spans="3:4" ht="17">
      <c r="C769" s="2" t="s">
        <v>239</v>
      </c>
    </row>
    <row r="770" spans="3:4" ht="17">
      <c r="C770" s="2" t="s">
        <v>419</v>
      </c>
      <c r="D770" s="22">
        <v>-0.63886814915025103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E117-0067-9F40-978D-4F06FC858D5C}">
  <dimension ref="A1:S36"/>
  <sheetViews>
    <sheetView tabSelected="1" topLeftCell="A20" workbookViewId="0">
      <selection activeCell="I31" sqref="I31"/>
    </sheetView>
  </sheetViews>
  <sheetFormatPr baseColWidth="10" defaultRowHeight="16"/>
  <sheetData>
    <row r="1" spans="1:19">
      <c r="A1" t="s">
        <v>546</v>
      </c>
      <c r="B1" t="s">
        <v>547</v>
      </c>
      <c r="C1" t="s">
        <v>28</v>
      </c>
      <c r="K1" t="s">
        <v>546</v>
      </c>
      <c r="L1" t="s">
        <v>547</v>
      </c>
      <c r="M1" t="s">
        <v>28</v>
      </c>
    </row>
    <row r="2" spans="1:19">
      <c r="A2" s="1">
        <v>0.1627915417861</v>
      </c>
      <c r="B2" s="1">
        <v>0.163004864866027</v>
      </c>
      <c r="C2" s="1">
        <v>0.163397238895157</v>
      </c>
      <c r="K2" s="1">
        <v>2.22647190568743</v>
      </c>
      <c r="L2" s="1">
        <v>1.1875279744466101</v>
      </c>
      <c r="M2" s="1">
        <v>0.90802992516876502</v>
      </c>
    </row>
    <row r="3" spans="1:19">
      <c r="A3" s="8">
        <v>4.2777181796793601E-10</v>
      </c>
      <c r="B3" s="8">
        <v>6.5489364865944894E-5</v>
      </c>
      <c r="C3" s="8">
        <v>1.0668355438247999E-4</v>
      </c>
      <c r="K3" s="1">
        <v>3.2510050806212401</v>
      </c>
      <c r="L3" s="1">
        <v>0.65236551144146704</v>
      </c>
      <c r="M3" s="1">
        <v>0.57809733973746502</v>
      </c>
    </row>
    <row r="4" spans="1:19">
      <c r="A4" s="8">
        <v>6.5504712765118698E-11</v>
      </c>
      <c r="B4" s="8">
        <v>5.138848784203E-5</v>
      </c>
      <c r="C4" s="8">
        <v>4.7887368864185599E-5</v>
      </c>
      <c r="K4" s="1">
        <v>2.7395401577687202</v>
      </c>
      <c r="L4" s="1">
        <v>1.53025580755296</v>
      </c>
      <c r="M4" s="1">
        <v>1.0051845518137399</v>
      </c>
    </row>
    <row r="6" spans="1:19">
      <c r="A6" t="s">
        <v>548</v>
      </c>
      <c r="B6" t="s">
        <v>549</v>
      </c>
      <c r="C6" t="s">
        <v>32</v>
      </c>
      <c r="D6" t="s">
        <v>550</v>
      </c>
      <c r="E6" t="s">
        <v>541</v>
      </c>
      <c r="F6" t="s">
        <v>543</v>
      </c>
      <c r="G6" t="s">
        <v>540</v>
      </c>
      <c r="H6" t="s">
        <v>542</v>
      </c>
      <c r="I6" t="s">
        <v>544</v>
      </c>
      <c r="K6" t="s">
        <v>548</v>
      </c>
      <c r="L6" t="s">
        <v>549</v>
      </c>
      <c r="M6" t="s">
        <v>32</v>
      </c>
      <c r="N6" t="s">
        <v>550</v>
      </c>
      <c r="O6" t="s">
        <v>541</v>
      </c>
      <c r="P6" t="s">
        <v>543</v>
      </c>
      <c r="Q6" t="s">
        <v>540</v>
      </c>
      <c r="R6" t="s">
        <v>542</v>
      </c>
      <c r="S6" t="s">
        <v>544</v>
      </c>
    </row>
    <row r="7" spans="1:19">
      <c r="A7" s="1">
        <v>0.16433567494509899</v>
      </c>
      <c r="B7" s="1">
        <v>0.16417865590338901</v>
      </c>
      <c r="C7" s="1">
        <v>0.16417865590338901</v>
      </c>
      <c r="D7" s="1">
        <v>0.16417865590338901</v>
      </c>
      <c r="E7" s="1">
        <v>0.16417865590338901</v>
      </c>
      <c r="F7" s="1">
        <v>0.16417865590338901</v>
      </c>
      <c r="G7" s="1">
        <v>0.16417865590338901</v>
      </c>
      <c r="H7" s="1">
        <v>0.16417865590338901</v>
      </c>
      <c r="I7" s="1">
        <v>0.16417865590338901</v>
      </c>
      <c r="K7" s="35">
        <v>3</v>
      </c>
      <c r="L7" s="35">
        <v>1</v>
      </c>
      <c r="M7" s="35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>
      <c r="A8" s="8">
        <v>2.3757225945439898E-3</v>
      </c>
      <c r="B8" s="8">
        <v>3.0976997160051499E-3</v>
      </c>
      <c r="C8" s="8">
        <v>1.5480209484370899E-3</v>
      </c>
      <c r="D8" s="8">
        <v>4.32271951015683E-3</v>
      </c>
      <c r="E8" s="8">
        <v>3.8306499557828602E-3</v>
      </c>
      <c r="F8" s="8">
        <v>1.7412570846754201E-3</v>
      </c>
      <c r="G8" s="8">
        <v>6.8071527126928502E-2</v>
      </c>
      <c r="H8" s="8">
        <v>1.20404667937588E-2</v>
      </c>
      <c r="I8" s="8">
        <v>1.9302345445700999E-2</v>
      </c>
      <c r="K8" s="35">
        <v>40</v>
      </c>
      <c r="L8" s="35">
        <v>46</v>
      </c>
      <c r="M8" s="35">
        <v>52</v>
      </c>
      <c r="N8">
        <v>21</v>
      </c>
      <c r="O8">
        <v>23</v>
      </c>
      <c r="P8">
        <v>26</v>
      </c>
      <c r="Q8">
        <v>8</v>
      </c>
      <c r="R8">
        <v>6</v>
      </c>
      <c r="S8">
        <v>7</v>
      </c>
    </row>
    <row r="9" spans="1:19">
      <c r="A9" s="8">
        <v>4.7331475979300796E-3</v>
      </c>
      <c r="B9" s="8">
        <v>3.9061170530529899E-4</v>
      </c>
      <c r="C9" s="8">
        <v>9.2249337445582304E-3</v>
      </c>
      <c r="D9" s="8">
        <v>0.15129113675343001</v>
      </c>
      <c r="E9" s="8">
        <v>0.163455337405219</v>
      </c>
      <c r="F9" s="8">
        <v>9.3943820904024405E-3</v>
      </c>
      <c r="G9" s="8">
        <v>0.109886658558011</v>
      </c>
      <c r="H9" s="8">
        <v>0.102341799900144</v>
      </c>
      <c r="I9" s="8">
        <v>5.07975385197068E-3</v>
      </c>
      <c r="K9" s="35">
        <v>126</v>
      </c>
      <c r="L9" s="35">
        <v>126</v>
      </c>
      <c r="M9" s="35">
        <v>21</v>
      </c>
      <c r="N9">
        <v>62</v>
      </c>
      <c r="O9">
        <v>60</v>
      </c>
      <c r="P9">
        <v>10</v>
      </c>
      <c r="Q9">
        <v>19</v>
      </c>
      <c r="R9">
        <v>20</v>
      </c>
      <c r="S9">
        <v>20</v>
      </c>
    </row>
    <row r="11" spans="1:19">
      <c r="A11" t="s">
        <v>551</v>
      </c>
      <c r="B11" t="s">
        <v>552</v>
      </c>
      <c r="C11" t="s">
        <v>32</v>
      </c>
      <c r="D11" t="s">
        <v>550</v>
      </c>
      <c r="E11" t="s">
        <v>541</v>
      </c>
      <c r="F11" t="s">
        <v>543</v>
      </c>
      <c r="G11" t="s">
        <v>540</v>
      </c>
      <c r="H11" t="s">
        <v>542</v>
      </c>
      <c r="I11" t="s">
        <v>544</v>
      </c>
      <c r="K11" t="s">
        <v>551</v>
      </c>
      <c r="L11" t="s">
        <v>552</v>
      </c>
      <c r="M11" t="s">
        <v>32</v>
      </c>
      <c r="N11" t="s">
        <v>550</v>
      </c>
      <c r="O11" t="s">
        <v>541</v>
      </c>
      <c r="P11" t="s">
        <v>543</v>
      </c>
      <c r="Q11" t="s">
        <v>540</v>
      </c>
      <c r="R11" t="s">
        <v>542</v>
      </c>
      <c r="S11" t="s">
        <v>544</v>
      </c>
    </row>
    <row r="12" spans="1:19">
      <c r="A12" s="1">
        <v>0.16358576748673501</v>
      </c>
      <c r="B12" s="1">
        <v>0.16358576748673501</v>
      </c>
      <c r="C12" s="1">
        <v>0.16358576748673501</v>
      </c>
      <c r="D12" s="1">
        <v>0.16358576748673501</v>
      </c>
      <c r="E12" s="1">
        <v>0.16358576748673501</v>
      </c>
      <c r="F12" s="1">
        <v>0.16358576748673501</v>
      </c>
      <c r="G12" s="1">
        <v>0.16358576748673501</v>
      </c>
      <c r="H12" s="1">
        <v>0.16358576748673501</v>
      </c>
      <c r="I12" s="1">
        <v>0.16358576748673501</v>
      </c>
      <c r="K12" s="35">
        <v>1</v>
      </c>
      <c r="L12" s="35">
        <v>1</v>
      </c>
      <c r="M12" s="35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>
      <c r="A13" s="8">
        <v>1.4197286180969099E-3</v>
      </c>
      <c r="B13" s="8">
        <v>7.3287569574531598E-4</v>
      </c>
      <c r="C13" s="8">
        <v>7.2370991824921495E-4</v>
      </c>
      <c r="D13" s="8">
        <v>9.5783468942822704E-4</v>
      </c>
      <c r="E13" s="8">
        <v>8.4021001032963296E-4</v>
      </c>
      <c r="F13" s="8">
        <v>7.8802477326822497E-4</v>
      </c>
      <c r="G13" s="8">
        <v>1.7878595396783E-3</v>
      </c>
      <c r="H13" s="8">
        <v>5.5138462056070203E-4</v>
      </c>
      <c r="I13" s="8">
        <v>1.2563070577620199E-3</v>
      </c>
      <c r="K13" s="35">
        <v>6</v>
      </c>
      <c r="L13" s="35">
        <v>6</v>
      </c>
      <c r="M13" s="35">
        <v>13</v>
      </c>
      <c r="N13">
        <v>19</v>
      </c>
      <c r="O13">
        <v>23</v>
      </c>
      <c r="P13">
        <v>26</v>
      </c>
      <c r="Q13">
        <v>11</v>
      </c>
      <c r="R13">
        <v>8</v>
      </c>
      <c r="S13">
        <v>9</v>
      </c>
    </row>
    <row r="14" spans="1:19">
      <c r="A14" s="8">
        <v>5.5032683831412999E-4</v>
      </c>
      <c r="B14" s="8">
        <v>1.65868576629446E-3</v>
      </c>
      <c r="C14" s="8">
        <v>6.1599207400919698E-4</v>
      </c>
      <c r="D14" s="8">
        <v>1.2237493045387201E-3</v>
      </c>
      <c r="E14" s="8">
        <v>1.03518773611466E-3</v>
      </c>
      <c r="F14" s="8">
        <v>9.8219722142567291E-4</v>
      </c>
      <c r="G14" s="8">
        <v>5.4321302183346599E-4</v>
      </c>
      <c r="H14" s="8">
        <v>9.9085545725019399E-4</v>
      </c>
      <c r="I14" s="8">
        <v>9.0459487803606897E-4</v>
      </c>
      <c r="K14" s="35">
        <v>32</v>
      </c>
      <c r="L14" s="35">
        <v>10</v>
      </c>
      <c r="M14" s="35">
        <v>7</v>
      </c>
      <c r="N14">
        <v>57</v>
      </c>
      <c r="O14">
        <v>54</v>
      </c>
      <c r="P14">
        <v>14</v>
      </c>
      <c r="Q14">
        <v>20</v>
      </c>
      <c r="R14">
        <v>20</v>
      </c>
      <c r="S14">
        <v>20</v>
      </c>
    </row>
    <row r="15" spans="1:19">
      <c r="A15" s="25">
        <f>(A7-A12)/A7</f>
        <v>4.5632663669316334E-3</v>
      </c>
      <c r="B15" s="25">
        <f t="shared" ref="B15:I15" si="0">(B7-B12)/B7</f>
        <v>3.6112393136102181E-3</v>
      </c>
      <c r="C15" s="25">
        <f t="shared" si="0"/>
        <v>3.6112393136102181E-3</v>
      </c>
      <c r="D15" s="25">
        <f t="shared" si="0"/>
        <v>3.6112393136102181E-3</v>
      </c>
      <c r="E15" s="25">
        <f t="shared" si="0"/>
        <v>3.6112393136102181E-3</v>
      </c>
      <c r="F15" s="25">
        <f t="shared" si="0"/>
        <v>3.6112393136102181E-3</v>
      </c>
      <c r="G15" s="25">
        <f t="shared" si="0"/>
        <v>3.6112393136102181E-3</v>
      </c>
      <c r="H15" s="25">
        <f t="shared" si="0"/>
        <v>3.6112393136102181E-3</v>
      </c>
      <c r="I15" s="25">
        <f t="shared" si="0"/>
        <v>3.6112393136102181E-3</v>
      </c>
      <c r="K15" s="25">
        <f>(K7-K12)/K7</f>
        <v>0.66666666666666663</v>
      </c>
      <c r="L15" s="25">
        <f t="shared" ref="L15:S15" si="1">(L7-L12)/L7</f>
        <v>0</v>
      </c>
      <c r="M15" s="25">
        <f t="shared" si="1"/>
        <v>0</v>
      </c>
      <c r="N15" s="25">
        <f t="shared" si="1"/>
        <v>0</v>
      </c>
      <c r="O15" s="25">
        <f t="shared" si="1"/>
        <v>0</v>
      </c>
      <c r="P15" s="25">
        <f t="shared" si="1"/>
        <v>0</v>
      </c>
      <c r="Q15" s="25">
        <f t="shared" si="1"/>
        <v>0</v>
      </c>
      <c r="R15" s="25">
        <f t="shared" si="1"/>
        <v>0</v>
      </c>
      <c r="S15" s="25">
        <f t="shared" si="1"/>
        <v>0</v>
      </c>
    </row>
    <row r="16" spans="1:19">
      <c r="A16" s="25">
        <f t="shared" ref="A16:I16" si="2">(A8-A13)/A8</f>
        <v>0.40240134881176187</v>
      </c>
      <c r="B16" s="25">
        <f t="shared" si="2"/>
        <v>0.76341293122806431</v>
      </c>
      <c r="C16" s="25">
        <f t="shared" si="2"/>
        <v>0.53249345948458537</v>
      </c>
      <c r="D16" s="25">
        <f t="shared" si="2"/>
        <v>0.77841849623190651</v>
      </c>
      <c r="E16" s="25">
        <f t="shared" si="2"/>
        <v>0.78066124025213324</v>
      </c>
      <c r="F16" s="25">
        <f t="shared" si="2"/>
        <v>0.54743915748941974</v>
      </c>
      <c r="G16" s="25">
        <f t="shared" si="2"/>
        <v>0.97373557469418015</v>
      </c>
      <c r="H16" s="25">
        <f t="shared" si="2"/>
        <v>0.95420571062522985</v>
      </c>
      <c r="I16" s="25">
        <f t="shared" si="2"/>
        <v>0.93491427965082752</v>
      </c>
      <c r="K16" s="25">
        <f t="shared" ref="K16:S16" si="3">(K8-K13)/K8</f>
        <v>0.85</v>
      </c>
      <c r="L16" s="25">
        <f t="shared" si="3"/>
        <v>0.86956521739130432</v>
      </c>
      <c r="M16" s="25">
        <f t="shared" si="3"/>
        <v>0.75</v>
      </c>
      <c r="N16" s="25">
        <f t="shared" si="3"/>
        <v>9.5238095238095233E-2</v>
      </c>
      <c r="O16" s="25">
        <f t="shared" si="3"/>
        <v>0</v>
      </c>
      <c r="P16" s="25">
        <f t="shared" si="3"/>
        <v>0</v>
      </c>
      <c r="Q16" s="25">
        <f t="shared" si="3"/>
        <v>-0.375</v>
      </c>
      <c r="R16" s="25">
        <f t="shared" si="3"/>
        <v>-0.33333333333333331</v>
      </c>
      <c r="S16" s="25">
        <f t="shared" si="3"/>
        <v>-0.2857142857142857</v>
      </c>
    </row>
    <row r="17" spans="1:19">
      <c r="A17" s="25">
        <f t="shared" ref="A17:I17" si="4">(A9-A14)/A9</f>
        <v>0.88372920410198041</v>
      </c>
      <c r="B17" s="25">
        <f>(B9-B14)/B14</f>
        <v>-0.76450530097817493</v>
      </c>
      <c r="C17" s="25">
        <f t="shared" si="4"/>
        <v>0.93322531184870894</v>
      </c>
      <c r="D17" s="25">
        <f t="shared" si="4"/>
        <v>0.99191129546119305</v>
      </c>
      <c r="E17" s="25">
        <f t="shared" si="4"/>
        <v>0.99366684653711645</v>
      </c>
      <c r="F17" s="25">
        <f t="shared" si="4"/>
        <v>0.89544844866070405</v>
      </c>
      <c r="G17" s="25">
        <f t="shared" si="4"/>
        <v>0.99505660624354419</v>
      </c>
      <c r="H17" s="25">
        <f t="shared" si="4"/>
        <v>0.99031817440950831</v>
      </c>
      <c r="I17" s="25">
        <f t="shared" si="4"/>
        <v>0.82192151344397657</v>
      </c>
      <c r="K17" s="25">
        <f t="shared" ref="K17:S17" si="5">(K9-K14)/K9</f>
        <v>0.74603174603174605</v>
      </c>
      <c r="L17" s="25">
        <f t="shared" si="5"/>
        <v>0.92063492063492058</v>
      </c>
      <c r="M17" s="25">
        <f t="shared" si="5"/>
        <v>0.66666666666666663</v>
      </c>
      <c r="N17" s="25">
        <f t="shared" si="5"/>
        <v>8.0645161290322578E-2</v>
      </c>
      <c r="O17" s="25">
        <f t="shared" si="5"/>
        <v>0.1</v>
      </c>
      <c r="P17" s="25">
        <f t="shared" si="5"/>
        <v>-0.4</v>
      </c>
      <c r="Q17" s="25">
        <f t="shared" si="5"/>
        <v>-5.2631578947368418E-2</v>
      </c>
      <c r="R17" s="25">
        <f t="shared" si="5"/>
        <v>0</v>
      </c>
      <c r="S17" s="25">
        <f t="shared" si="5"/>
        <v>0</v>
      </c>
    </row>
    <row r="20" spans="1:19">
      <c r="A20" t="s">
        <v>546</v>
      </c>
      <c r="B20" t="s">
        <v>547</v>
      </c>
      <c r="C20" t="s">
        <v>28</v>
      </c>
      <c r="K20" t="s">
        <v>546</v>
      </c>
      <c r="L20" t="s">
        <v>547</v>
      </c>
      <c r="M20" t="s">
        <v>28</v>
      </c>
    </row>
    <row r="21" spans="1:19">
      <c r="A21" s="1">
        <v>0.1627915417861</v>
      </c>
      <c r="B21" s="1">
        <v>0.163004864866027</v>
      </c>
      <c r="C21" s="1">
        <v>0.163397238895157</v>
      </c>
      <c r="K21" s="1">
        <v>2.22647190568743</v>
      </c>
      <c r="L21" s="1">
        <v>1.1875279744466101</v>
      </c>
      <c r="M21" s="1">
        <v>0.90802992516876502</v>
      </c>
    </row>
    <row r="22" spans="1:19">
      <c r="A22" s="8">
        <v>4.2777181796793601E-10</v>
      </c>
      <c r="B22" s="8">
        <v>6.5489364865944894E-5</v>
      </c>
      <c r="C22" s="8">
        <v>1.0668355438247999E-4</v>
      </c>
      <c r="K22" s="1">
        <v>3.2510050806212401</v>
      </c>
      <c r="L22" s="1">
        <v>0.65236551144146704</v>
      </c>
      <c r="M22" s="1">
        <v>0.57809733973746502</v>
      </c>
    </row>
    <row r="23" spans="1:19">
      <c r="A23" s="8">
        <v>6.5504712765118698E-11</v>
      </c>
      <c r="B23" s="8">
        <v>5.138848784203E-5</v>
      </c>
      <c r="C23" s="8">
        <v>4.7887368864185599E-5</v>
      </c>
      <c r="K23" s="1">
        <v>2.7395401577687202</v>
      </c>
      <c r="L23" s="1">
        <v>1.53025580755296</v>
      </c>
      <c r="M23" s="1">
        <v>1.0051845518137399</v>
      </c>
    </row>
    <row r="25" spans="1:19">
      <c r="A25" t="s">
        <v>548</v>
      </c>
      <c r="B25" t="s">
        <v>549</v>
      </c>
      <c r="C25" t="s">
        <v>32</v>
      </c>
      <c r="D25" t="s">
        <v>550</v>
      </c>
      <c r="E25" t="s">
        <v>541</v>
      </c>
      <c r="F25" t="s">
        <v>543</v>
      </c>
      <c r="G25" t="s">
        <v>540</v>
      </c>
      <c r="H25" t="s">
        <v>542</v>
      </c>
      <c r="I25" t="s">
        <v>544</v>
      </c>
      <c r="K25" t="s">
        <v>548</v>
      </c>
      <c r="L25" t="s">
        <v>549</v>
      </c>
      <c r="M25" t="s">
        <v>32</v>
      </c>
      <c r="N25" t="s">
        <v>550</v>
      </c>
      <c r="O25" t="s">
        <v>541</v>
      </c>
      <c r="P25" t="s">
        <v>543</v>
      </c>
      <c r="Q25" t="s">
        <v>540</v>
      </c>
      <c r="R25" t="s">
        <v>542</v>
      </c>
      <c r="S25" t="s">
        <v>544</v>
      </c>
    </row>
    <row r="26" spans="1:19">
      <c r="A26" s="1">
        <v>0.16433567494509899</v>
      </c>
      <c r="B26" s="1">
        <v>0.16417865590338901</v>
      </c>
      <c r="C26" s="1">
        <v>0.16417865590338901</v>
      </c>
      <c r="D26" s="1">
        <v>0.16417865590338901</v>
      </c>
      <c r="E26" s="1">
        <v>0.16417865590338901</v>
      </c>
      <c r="F26" s="1">
        <v>0.16417865590338901</v>
      </c>
      <c r="G26" s="1">
        <v>0.16433567494509899</v>
      </c>
      <c r="H26" s="1">
        <v>0.16417865590338901</v>
      </c>
      <c r="I26" s="1">
        <v>0.16417865590338901</v>
      </c>
      <c r="K26" s="35">
        <v>3</v>
      </c>
      <c r="L26" s="35">
        <v>1</v>
      </c>
      <c r="M26" s="35">
        <v>1</v>
      </c>
      <c r="N26">
        <v>1</v>
      </c>
      <c r="O26">
        <v>1</v>
      </c>
      <c r="P26">
        <v>1</v>
      </c>
      <c r="Q26">
        <v>3</v>
      </c>
      <c r="R26">
        <v>1</v>
      </c>
      <c r="S26">
        <v>1</v>
      </c>
    </row>
    <row r="27" spans="1:19">
      <c r="A27" s="8">
        <v>2.3757225945439898E-3</v>
      </c>
      <c r="B27" s="8">
        <v>3.0976997160051499E-3</v>
      </c>
      <c r="C27" s="8">
        <v>1.5480209484370899E-3</v>
      </c>
      <c r="D27" s="8">
        <v>4.0541169326405203E-2</v>
      </c>
      <c r="E27" s="8">
        <v>3.64952930012582E-2</v>
      </c>
      <c r="F27" s="8">
        <v>7.5639736076547504E-2</v>
      </c>
      <c r="G27" s="8">
        <v>1.37921697000562E-2</v>
      </c>
      <c r="H27" s="8">
        <v>0.157913865967091</v>
      </c>
      <c r="I27" s="8">
        <v>0.15372727824114801</v>
      </c>
      <c r="K27" s="35">
        <v>40</v>
      </c>
      <c r="L27" s="35">
        <v>46</v>
      </c>
      <c r="M27" s="35">
        <v>52</v>
      </c>
      <c r="N27">
        <v>8</v>
      </c>
      <c r="O27">
        <v>9</v>
      </c>
      <c r="P27">
        <v>10</v>
      </c>
      <c r="Q27">
        <v>19</v>
      </c>
      <c r="R27">
        <v>14</v>
      </c>
      <c r="S27">
        <v>14</v>
      </c>
    </row>
    <row r="28" spans="1:19">
      <c r="A28" s="8">
        <v>4.7331475979300796E-3</v>
      </c>
      <c r="B28" s="8">
        <v>3.9061170530529899E-4</v>
      </c>
      <c r="C28" s="8">
        <v>9.2249337445582304E-3</v>
      </c>
      <c r="D28" s="8">
        <v>2.78249395116992E-2</v>
      </c>
      <c r="E28" s="8">
        <v>0.13362841537704501</v>
      </c>
      <c r="F28" s="8">
        <v>6.3799358138828796E-2</v>
      </c>
      <c r="G28" s="8">
        <v>6.1584116344166002E-2</v>
      </c>
      <c r="H28" s="8">
        <v>0.28429134467709499</v>
      </c>
      <c r="I28" s="8">
        <v>9.2249337445582304E-3</v>
      </c>
      <c r="K28" s="35">
        <v>126</v>
      </c>
      <c r="L28" s="35">
        <v>126</v>
      </c>
      <c r="M28" s="35">
        <v>21</v>
      </c>
      <c r="N28">
        <v>24</v>
      </c>
      <c r="O28">
        <v>25</v>
      </c>
      <c r="P28">
        <v>6</v>
      </c>
      <c r="Q28">
        <v>40</v>
      </c>
      <c r="R28">
        <v>40</v>
      </c>
      <c r="S28">
        <v>21</v>
      </c>
    </row>
    <row r="30" spans="1:19">
      <c r="A30" t="s">
        <v>551</v>
      </c>
      <c r="B30" t="s">
        <v>552</v>
      </c>
      <c r="C30" t="s">
        <v>32</v>
      </c>
      <c r="D30" t="s">
        <v>550</v>
      </c>
      <c r="E30" t="s">
        <v>541</v>
      </c>
      <c r="F30" t="s">
        <v>543</v>
      </c>
      <c r="G30" t="s">
        <v>540</v>
      </c>
      <c r="H30" t="s">
        <v>542</v>
      </c>
      <c r="I30" t="s">
        <v>544</v>
      </c>
      <c r="K30" t="s">
        <v>551</v>
      </c>
      <c r="L30" t="s">
        <v>552</v>
      </c>
      <c r="M30" t="s">
        <v>32</v>
      </c>
      <c r="N30" t="s">
        <v>550</v>
      </c>
      <c r="O30" t="s">
        <v>541</v>
      </c>
      <c r="P30" t="s">
        <v>543</v>
      </c>
      <c r="Q30" t="s">
        <v>540</v>
      </c>
      <c r="R30" t="s">
        <v>542</v>
      </c>
      <c r="S30" t="s">
        <v>544</v>
      </c>
    </row>
    <row r="31" spans="1:19">
      <c r="A31" s="1">
        <v>0.16358576748673501</v>
      </c>
      <c r="B31" s="1">
        <v>0.16358576748673501</v>
      </c>
      <c r="C31" s="1">
        <v>0.16358576748673501</v>
      </c>
      <c r="D31" s="1">
        <v>0.16358576748673501</v>
      </c>
      <c r="E31" s="1">
        <v>0.16358576748673501</v>
      </c>
      <c r="F31" s="1">
        <v>0.16358576748673501</v>
      </c>
      <c r="G31" s="1">
        <v>0.16332089384798201</v>
      </c>
      <c r="H31" s="1">
        <v>0.16332089384798201</v>
      </c>
      <c r="I31" s="1">
        <v>0.16332089384798201</v>
      </c>
      <c r="K31" s="35">
        <v>1</v>
      </c>
      <c r="L31" s="35">
        <v>1</v>
      </c>
      <c r="M31" s="35">
        <v>1</v>
      </c>
      <c r="N31">
        <v>1</v>
      </c>
      <c r="O31">
        <v>1</v>
      </c>
      <c r="P31">
        <v>1</v>
      </c>
      <c r="Q31">
        <v>3</v>
      </c>
      <c r="R31">
        <v>3</v>
      </c>
      <c r="S31">
        <v>3</v>
      </c>
    </row>
    <row r="32" spans="1:19">
      <c r="A32" s="8">
        <v>1.4197286180969099E-3</v>
      </c>
      <c r="B32" s="8">
        <v>7.3287569574531598E-4</v>
      </c>
      <c r="C32" s="8">
        <v>7.2370991824921495E-4</v>
      </c>
      <c r="D32" s="8">
        <v>1.45487745103001E-3</v>
      </c>
      <c r="E32" s="8">
        <v>1.26964341440075E-2</v>
      </c>
      <c r="F32" s="8">
        <v>3.38975597917934E-3</v>
      </c>
      <c r="G32" s="8">
        <v>1.0580051379641599E-3</v>
      </c>
      <c r="H32" s="8">
        <v>8.9040596257472504E-4</v>
      </c>
      <c r="I32" s="8">
        <v>1.7390531314218599E-3</v>
      </c>
      <c r="K32" s="35">
        <v>6</v>
      </c>
      <c r="L32" s="35">
        <v>10</v>
      </c>
      <c r="M32" s="35">
        <v>13</v>
      </c>
      <c r="N32">
        <v>9</v>
      </c>
      <c r="O32">
        <v>11</v>
      </c>
      <c r="P32">
        <v>12</v>
      </c>
      <c r="Q32">
        <v>22</v>
      </c>
      <c r="R32">
        <v>18</v>
      </c>
      <c r="S32">
        <v>16</v>
      </c>
    </row>
    <row r="33" spans="1:19">
      <c r="A33" s="8">
        <v>5.5032683831412999E-4</v>
      </c>
      <c r="B33" s="8">
        <v>1.65868576629446E-3</v>
      </c>
      <c r="C33" s="8">
        <v>6.1599207400919698E-4</v>
      </c>
      <c r="D33" s="8">
        <v>7.3686880993517601E-4</v>
      </c>
      <c r="E33" s="8">
        <v>9.0865804021844599E-4</v>
      </c>
      <c r="F33" s="8">
        <v>8.9017992988627004E-4</v>
      </c>
      <c r="G33" s="8">
        <v>5.44075382333031E-4</v>
      </c>
      <c r="H33" s="8">
        <v>7.5665498239863005E-4</v>
      </c>
      <c r="I33" s="8">
        <v>8.9017992988627004E-4</v>
      </c>
      <c r="K33" s="35">
        <v>32</v>
      </c>
      <c r="L33" s="35">
        <v>6</v>
      </c>
      <c r="M33" s="35">
        <v>7</v>
      </c>
      <c r="N33">
        <v>24</v>
      </c>
      <c r="O33">
        <v>20</v>
      </c>
      <c r="P33">
        <v>8</v>
      </c>
      <c r="Q33">
        <v>38</v>
      </c>
      <c r="R33">
        <v>39</v>
      </c>
      <c r="S33">
        <v>21</v>
      </c>
    </row>
    <row r="34" spans="1:19">
      <c r="A34" s="25">
        <f>(A26-A31)/A26</f>
        <v>4.5632663669316334E-3</v>
      </c>
      <c r="B34" s="25">
        <f t="shared" ref="B34:I34" si="6">(B26-B31)/B26</f>
        <v>3.6112393136102181E-3</v>
      </c>
      <c r="C34" s="25">
        <f t="shared" si="6"/>
        <v>3.6112393136102181E-3</v>
      </c>
      <c r="D34" s="25">
        <f t="shared" si="6"/>
        <v>3.6112393136102181E-3</v>
      </c>
      <c r="E34" s="25">
        <f t="shared" si="6"/>
        <v>3.6112393136102181E-3</v>
      </c>
      <c r="F34" s="25">
        <f t="shared" si="6"/>
        <v>3.6112393136102181E-3</v>
      </c>
      <c r="G34" s="25">
        <f t="shared" si="6"/>
        <v>6.1750505327342348E-3</v>
      </c>
      <c r="H34" s="25">
        <f t="shared" si="6"/>
        <v>5.2245649758014033E-3</v>
      </c>
      <c r="I34" s="25">
        <f t="shared" si="6"/>
        <v>5.2245649758014033E-3</v>
      </c>
      <c r="K34" s="25">
        <f>(K26-K31)/K26</f>
        <v>0.66666666666666663</v>
      </c>
      <c r="L34" s="25">
        <f t="shared" ref="L34:S34" si="7">(L26-L31)/L26</f>
        <v>0</v>
      </c>
      <c r="M34" s="25">
        <f t="shared" si="7"/>
        <v>0</v>
      </c>
      <c r="N34" s="25">
        <f t="shared" si="7"/>
        <v>0</v>
      </c>
      <c r="O34" s="25">
        <f t="shared" si="7"/>
        <v>0</v>
      </c>
      <c r="P34" s="25">
        <f t="shared" si="7"/>
        <v>0</v>
      </c>
      <c r="Q34" s="25">
        <f t="shared" si="7"/>
        <v>0</v>
      </c>
      <c r="R34" s="25">
        <f t="shared" si="7"/>
        <v>-2</v>
      </c>
      <c r="S34" s="25">
        <f t="shared" si="7"/>
        <v>-2</v>
      </c>
    </row>
    <row r="35" spans="1:19">
      <c r="A35" s="25">
        <f t="shared" ref="A35:I35" si="8">(A27-A32)/A27</f>
        <v>0.40240134881176187</v>
      </c>
      <c r="B35" s="25">
        <f t="shared" si="8"/>
        <v>0.76341293122806431</v>
      </c>
      <c r="C35" s="25">
        <f t="shared" si="8"/>
        <v>0.53249345948458537</v>
      </c>
      <c r="D35" s="25">
        <f t="shared" si="8"/>
        <v>0.96411357947481735</v>
      </c>
      <c r="E35" s="25">
        <f t="shared" si="8"/>
        <v>0.65210762539788947</v>
      </c>
      <c r="F35" s="25">
        <f t="shared" si="8"/>
        <v>0.95518551286655862</v>
      </c>
      <c r="G35" s="25">
        <f t="shared" si="8"/>
        <v>0.92328943444193201</v>
      </c>
      <c r="H35" s="25">
        <f t="shared" si="8"/>
        <v>0.99436144535426496</v>
      </c>
      <c r="I35" s="25">
        <f t="shared" si="8"/>
        <v>0.98868741350709499</v>
      </c>
      <c r="K35" s="25">
        <f t="shared" ref="K35:S35" si="9">(K27-K32)/K27</f>
        <v>0.85</v>
      </c>
      <c r="L35" s="25">
        <f t="shared" si="9"/>
        <v>0.78260869565217395</v>
      </c>
      <c r="M35" s="25">
        <f t="shared" si="9"/>
        <v>0.75</v>
      </c>
      <c r="N35" s="25">
        <f t="shared" si="9"/>
        <v>-0.125</v>
      </c>
      <c r="O35" s="25">
        <f t="shared" si="9"/>
        <v>-0.22222222222222221</v>
      </c>
      <c r="P35" s="25">
        <f>(P27-P32)/P27</f>
        <v>-0.2</v>
      </c>
      <c r="Q35" s="25">
        <f t="shared" si="9"/>
        <v>-0.15789473684210525</v>
      </c>
      <c r="R35" s="25">
        <f t="shared" si="9"/>
        <v>-0.2857142857142857</v>
      </c>
      <c r="S35" s="25">
        <f t="shared" si="9"/>
        <v>-0.14285714285714285</v>
      </c>
    </row>
    <row r="36" spans="1:19">
      <c r="A36" s="25">
        <f t="shared" ref="A36:I36" si="10">(A28-A33)/A28</f>
        <v>0.88372920410198041</v>
      </c>
      <c r="B36" s="25">
        <f>(B28-B33)/B33</f>
        <v>-0.76450530097817493</v>
      </c>
      <c r="C36" s="25">
        <f t="shared" ref="C36:K36" si="11">(C28-C33)/C28</f>
        <v>0.93322531184870894</v>
      </c>
      <c r="D36" s="25">
        <f t="shared" si="11"/>
        <v>0.97351768511031789</v>
      </c>
      <c r="E36" s="25">
        <f t="shared" si="11"/>
        <v>0.99320011363111216</v>
      </c>
      <c r="F36" s="25">
        <f t="shared" si="11"/>
        <v>0.9860471961496976</v>
      </c>
      <c r="G36" s="25">
        <f t="shared" si="11"/>
        <v>0.9911653293960988</v>
      </c>
      <c r="H36" s="25">
        <f t="shared" si="11"/>
        <v>0.99733845227241069</v>
      </c>
      <c r="I36" s="25">
        <f t="shared" si="11"/>
        <v>0.90350283757740968</v>
      </c>
      <c r="K36" s="25">
        <f t="shared" ref="K36:S36" si="12">(K28-K33)/K28</f>
        <v>0.74603174603174605</v>
      </c>
      <c r="L36" s="25">
        <f t="shared" si="12"/>
        <v>0.95238095238095233</v>
      </c>
      <c r="M36" s="25">
        <f t="shared" si="12"/>
        <v>0.66666666666666663</v>
      </c>
      <c r="N36" s="25">
        <f t="shared" si="12"/>
        <v>0</v>
      </c>
      <c r="O36" s="25">
        <f t="shared" si="12"/>
        <v>0.2</v>
      </c>
      <c r="P36" s="25">
        <f t="shared" si="12"/>
        <v>-0.33333333333333331</v>
      </c>
      <c r="Q36" s="25">
        <f t="shared" si="12"/>
        <v>0.05</v>
      </c>
      <c r="R36" s="25">
        <f t="shared" si="12"/>
        <v>2.5000000000000001E-2</v>
      </c>
      <c r="S36" s="25">
        <f t="shared" si="12"/>
        <v>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C16C5-5FD2-094D-95FC-116C7455A54D}">
  <dimension ref="A1:S36"/>
  <sheetViews>
    <sheetView workbookViewId="0">
      <selection activeCell="C9" sqref="C9"/>
    </sheetView>
  </sheetViews>
  <sheetFormatPr baseColWidth="10" defaultRowHeight="16"/>
  <sheetData>
    <row r="1" spans="1:19">
      <c r="A1" t="s">
        <v>546</v>
      </c>
      <c r="B1" t="s">
        <v>547</v>
      </c>
      <c r="C1" t="s">
        <v>28</v>
      </c>
      <c r="K1" t="s">
        <v>546</v>
      </c>
      <c r="L1" t="s">
        <v>547</v>
      </c>
      <c r="M1" t="s">
        <v>28</v>
      </c>
    </row>
    <row r="2" spans="1:19">
      <c r="A2" s="1">
        <v>0.1627915417861</v>
      </c>
      <c r="B2" s="1">
        <v>0.163004864866027</v>
      </c>
      <c r="C2" s="1">
        <v>0.163397238895157</v>
      </c>
      <c r="K2" s="1">
        <v>2.22647190568743</v>
      </c>
      <c r="L2" s="1">
        <v>1.1875279744466101</v>
      </c>
      <c r="M2" s="1">
        <v>0.90802992516876502</v>
      </c>
    </row>
    <row r="3" spans="1:19">
      <c r="A3" s="8">
        <v>4.2777181796793601E-10</v>
      </c>
      <c r="B3" s="8">
        <v>6.5489364865944894E-5</v>
      </c>
      <c r="C3" s="8">
        <v>1.0668355438247999E-4</v>
      </c>
      <c r="K3" s="1">
        <v>3.2510050806212401</v>
      </c>
      <c r="L3" s="1">
        <v>0.65236551144146704</v>
      </c>
      <c r="M3" s="1">
        <v>0.57809733973746502</v>
      </c>
    </row>
    <row r="4" spans="1:19">
      <c r="A4" s="8">
        <v>4.8105963657008003E-13</v>
      </c>
      <c r="B4" s="8">
        <v>4.8940391298990499E-5</v>
      </c>
      <c r="C4" s="8">
        <v>4.8244618306214599E-5</v>
      </c>
      <c r="K4" s="1">
        <v>2.7395401577687202</v>
      </c>
      <c r="L4" s="1">
        <v>1.53025580755296</v>
      </c>
      <c r="M4" s="1">
        <v>1.0051845518137399</v>
      </c>
    </row>
    <row r="6" spans="1:19">
      <c r="A6" t="s">
        <v>548</v>
      </c>
      <c r="B6" t="s">
        <v>549</v>
      </c>
      <c r="C6" t="s">
        <v>32</v>
      </c>
      <c r="D6" t="s">
        <v>550</v>
      </c>
      <c r="E6" t="s">
        <v>541</v>
      </c>
      <c r="F6" t="s">
        <v>543</v>
      </c>
      <c r="G6" t="s">
        <v>540</v>
      </c>
      <c r="H6" t="s">
        <v>542</v>
      </c>
      <c r="I6" t="s">
        <v>544</v>
      </c>
      <c r="K6" t="s">
        <v>548</v>
      </c>
      <c r="L6" t="s">
        <v>549</v>
      </c>
      <c r="M6" t="s">
        <v>32</v>
      </c>
      <c r="N6" t="s">
        <v>550</v>
      </c>
      <c r="O6" t="s">
        <v>541</v>
      </c>
      <c r="P6" t="s">
        <v>543</v>
      </c>
      <c r="Q6" t="s">
        <v>540</v>
      </c>
      <c r="R6" t="s">
        <v>542</v>
      </c>
      <c r="S6" t="s">
        <v>544</v>
      </c>
    </row>
    <row r="7" spans="1:19">
      <c r="A7" s="1">
        <v>0.16433567494509899</v>
      </c>
      <c r="B7" s="1">
        <v>0.16417865590338901</v>
      </c>
      <c r="C7" s="1">
        <v>0.16417865590338901</v>
      </c>
      <c r="D7" s="1">
        <v>0.16417865590338901</v>
      </c>
      <c r="E7" s="1">
        <v>0.16417865590338901</v>
      </c>
      <c r="F7" s="1">
        <v>0.16417865590338901</v>
      </c>
      <c r="G7" s="1">
        <v>0.16417865590338901</v>
      </c>
      <c r="H7" s="1">
        <v>0.16417865590338901</v>
      </c>
      <c r="I7" s="1">
        <v>0.16417865590338901</v>
      </c>
      <c r="K7" s="35">
        <v>3</v>
      </c>
      <c r="L7" s="35">
        <v>1</v>
      </c>
      <c r="M7" s="35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>
      <c r="A8" s="8">
        <v>2.3757225945439898E-3</v>
      </c>
      <c r="B8" s="8">
        <v>3.0976997160051499E-3</v>
      </c>
      <c r="C8" s="8">
        <v>1.5480209484370899E-3</v>
      </c>
      <c r="D8" s="8">
        <v>4.32271951015683E-3</v>
      </c>
      <c r="E8" s="8">
        <v>3.8306499557828602E-3</v>
      </c>
      <c r="F8" s="8">
        <v>1.7412570846754201E-3</v>
      </c>
      <c r="G8" s="8">
        <v>6.8071527126928502E-2</v>
      </c>
      <c r="H8" s="8">
        <v>1.20404667937588E-2</v>
      </c>
      <c r="I8" s="8">
        <v>1.9302345445700999E-2</v>
      </c>
      <c r="K8" s="35">
        <v>40</v>
      </c>
      <c r="L8" s="35">
        <v>46</v>
      </c>
      <c r="M8" s="35">
        <v>52</v>
      </c>
      <c r="N8">
        <v>21</v>
      </c>
      <c r="O8">
        <v>23</v>
      </c>
      <c r="P8">
        <v>26</v>
      </c>
      <c r="Q8">
        <v>8</v>
      </c>
      <c r="R8">
        <v>6</v>
      </c>
      <c r="S8">
        <v>7</v>
      </c>
    </row>
    <row r="9" spans="1:19">
      <c r="A9" s="8">
        <v>4.7331475979300796E-3</v>
      </c>
      <c r="B9" s="8">
        <v>2.9309881882513202E-3</v>
      </c>
      <c r="C9" s="8">
        <v>1.21175623547081E-2</v>
      </c>
      <c r="D9" s="8">
        <v>0.15129113675343001</v>
      </c>
      <c r="E9" s="8">
        <v>0.163455337405219</v>
      </c>
      <c r="F9" s="8">
        <v>9.3943820904024405E-3</v>
      </c>
      <c r="G9" s="8">
        <v>0.109886658558011</v>
      </c>
      <c r="H9" s="8">
        <v>0.102341799900144</v>
      </c>
      <c r="I9" s="8">
        <v>5.07975385197068E-3</v>
      </c>
      <c r="K9" s="35">
        <v>126</v>
      </c>
      <c r="L9" s="35">
        <v>122</v>
      </c>
      <c r="M9" s="35">
        <v>21</v>
      </c>
      <c r="N9">
        <v>62</v>
      </c>
      <c r="O9">
        <v>60</v>
      </c>
      <c r="P9">
        <v>10</v>
      </c>
      <c r="Q9">
        <v>19</v>
      </c>
      <c r="R9">
        <v>20</v>
      </c>
      <c r="S9">
        <v>20</v>
      </c>
    </row>
    <row r="11" spans="1:19">
      <c r="A11" t="s">
        <v>551</v>
      </c>
      <c r="B11" t="s">
        <v>552</v>
      </c>
      <c r="C11" t="s">
        <v>32</v>
      </c>
      <c r="D11" t="s">
        <v>550</v>
      </c>
      <c r="E11" t="s">
        <v>541</v>
      </c>
      <c r="F11" t="s">
        <v>543</v>
      </c>
      <c r="G11" t="s">
        <v>540</v>
      </c>
      <c r="H11" t="s">
        <v>542</v>
      </c>
      <c r="I11" t="s">
        <v>544</v>
      </c>
      <c r="K11" t="s">
        <v>551</v>
      </c>
      <c r="L11" t="s">
        <v>552</v>
      </c>
      <c r="M11" t="s">
        <v>32</v>
      </c>
      <c r="N11" t="s">
        <v>550</v>
      </c>
      <c r="O11" t="s">
        <v>541</v>
      </c>
      <c r="P11" t="s">
        <v>543</v>
      </c>
      <c r="Q11" t="s">
        <v>540</v>
      </c>
      <c r="R11" t="s">
        <v>542</v>
      </c>
      <c r="S11" t="s">
        <v>544</v>
      </c>
    </row>
    <row r="12" spans="1:19">
      <c r="A12" s="1">
        <v>0.16358576748673501</v>
      </c>
      <c r="B12" s="1">
        <v>0.16358576748673501</v>
      </c>
      <c r="C12" s="1">
        <v>0.16358576748673501</v>
      </c>
      <c r="D12" s="1">
        <v>0.16358576748673501</v>
      </c>
      <c r="E12" s="1">
        <v>0.16358576748673501</v>
      </c>
      <c r="F12" s="1">
        <v>0.16358576748673501</v>
      </c>
      <c r="G12" s="1">
        <v>0.16358576748673501</v>
      </c>
      <c r="H12" s="1">
        <v>0.16358576748673501</v>
      </c>
      <c r="I12" s="1">
        <v>0.16358576748673501</v>
      </c>
      <c r="K12" s="35">
        <v>1</v>
      </c>
      <c r="L12" s="35">
        <v>1</v>
      </c>
      <c r="M12" s="35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>
      <c r="A13" s="8">
        <v>1.4197286180969099E-3</v>
      </c>
      <c r="B13" s="8">
        <v>7.3287569574531598E-4</v>
      </c>
      <c r="C13" s="8">
        <v>7.2370991824921495E-4</v>
      </c>
      <c r="D13" s="8">
        <v>9.5783468942822704E-4</v>
      </c>
      <c r="E13" s="8">
        <v>8.4021001032963296E-4</v>
      </c>
      <c r="F13" s="8">
        <v>7.8802477326822497E-4</v>
      </c>
      <c r="G13" s="8">
        <v>1.7878595396783E-3</v>
      </c>
      <c r="H13" s="8">
        <v>5.5138462056070203E-4</v>
      </c>
      <c r="I13" s="8">
        <v>1.2563070577620199E-3</v>
      </c>
      <c r="K13" s="35">
        <v>6</v>
      </c>
      <c r="L13" s="35">
        <v>6</v>
      </c>
      <c r="M13" s="35">
        <v>13</v>
      </c>
      <c r="N13">
        <v>19</v>
      </c>
      <c r="O13">
        <v>23</v>
      </c>
      <c r="P13">
        <v>26</v>
      </c>
      <c r="Q13">
        <v>11</v>
      </c>
      <c r="R13">
        <v>8</v>
      </c>
      <c r="S13">
        <v>9</v>
      </c>
    </row>
    <row r="14" spans="1:19">
      <c r="A14" s="8">
        <v>5.5032683831412999E-4</v>
      </c>
      <c r="B14" s="8">
        <v>1.65868576629446E-3</v>
      </c>
      <c r="C14" s="8">
        <v>6.1599207400919698E-4</v>
      </c>
      <c r="D14" s="8">
        <v>1.2237493045387201E-3</v>
      </c>
      <c r="E14" s="8">
        <v>1.03518773611466E-3</v>
      </c>
      <c r="F14" s="8">
        <v>9.8219722142567291E-4</v>
      </c>
      <c r="G14" s="8">
        <v>5.4321302183346599E-4</v>
      </c>
      <c r="H14" s="8">
        <v>9.9085545725019399E-4</v>
      </c>
      <c r="I14" s="8">
        <v>9.0459487803606897E-4</v>
      </c>
      <c r="K14" s="35">
        <v>32</v>
      </c>
      <c r="L14" s="35">
        <v>10</v>
      </c>
      <c r="M14" s="35">
        <v>7</v>
      </c>
      <c r="N14">
        <v>57</v>
      </c>
      <c r="O14">
        <v>54</v>
      </c>
      <c r="P14">
        <v>14</v>
      </c>
      <c r="Q14">
        <v>20</v>
      </c>
      <c r="R14">
        <v>20</v>
      </c>
      <c r="S14">
        <v>20</v>
      </c>
    </row>
    <row r="15" spans="1:19">
      <c r="A15" s="25">
        <f>(A7-A12)/A7</f>
        <v>4.5632663669316334E-3</v>
      </c>
      <c r="B15" s="25">
        <f t="shared" ref="B15:I15" si="0">(B7-B12)/B7</f>
        <v>3.6112393136102181E-3</v>
      </c>
      <c r="C15" s="25">
        <f t="shared" si="0"/>
        <v>3.6112393136102181E-3</v>
      </c>
      <c r="D15" s="25">
        <f t="shared" si="0"/>
        <v>3.6112393136102181E-3</v>
      </c>
      <c r="E15" s="25">
        <f t="shared" si="0"/>
        <v>3.6112393136102181E-3</v>
      </c>
      <c r="F15" s="25">
        <f t="shared" si="0"/>
        <v>3.6112393136102181E-3</v>
      </c>
      <c r="G15" s="25">
        <f t="shared" si="0"/>
        <v>3.6112393136102181E-3</v>
      </c>
      <c r="H15" s="25">
        <f t="shared" si="0"/>
        <v>3.6112393136102181E-3</v>
      </c>
      <c r="I15" s="25">
        <f t="shared" si="0"/>
        <v>3.6112393136102181E-3</v>
      </c>
      <c r="K15" s="25">
        <f>(K7-K12)/K7</f>
        <v>0.66666666666666663</v>
      </c>
      <c r="L15" s="25">
        <f t="shared" ref="L15:S15" si="1">(L7-L12)/L7</f>
        <v>0</v>
      </c>
      <c r="M15" s="25">
        <f t="shared" si="1"/>
        <v>0</v>
      </c>
      <c r="N15" s="25">
        <f t="shared" si="1"/>
        <v>0</v>
      </c>
      <c r="O15" s="25">
        <f t="shared" si="1"/>
        <v>0</v>
      </c>
      <c r="P15" s="25">
        <f t="shared" si="1"/>
        <v>0</v>
      </c>
      <c r="Q15" s="25">
        <f t="shared" si="1"/>
        <v>0</v>
      </c>
      <c r="R15" s="25">
        <f t="shared" si="1"/>
        <v>0</v>
      </c>
      <c r="S15" s="25">
        <f t="shared" si="1"/>
        <v>0</v>
      </c>
    </row>
    <row r="16" spans="1:19">
      <c r="A16" s="25">
        <f t="shared" ref="A16:I17" si="2">(A8-A13)/A8</f>
        <v>0.40240134881176187</v>
      </c>
      <c r="B16" s="25">
        <f t="shared" si="2"/>
        <v>0.76341293122806431</v>
      </c>
      <c r="C16" s="25">
        <f t="shared" si="2"/>
        <v>0.53249345948458537</v>
      </c>
      <c r="D16" s="25">
        <f t="shared" si="2"/>
        <v>0.77841849623190651</v>
      </c>
      <c r="E16" s="25">
        <f t="shared" si="2"/>
        <v>0.78066124025213324</v>
      </c>
      <c r="F16" s="25">
        <f t="shared" si="2"/>
        <v>0.54743915748941974</v>
      </c>
      <c r="G16" s="25">
        <f t="shared" si="2"/>
        <v>0.97373557469418015</v>
      </c>
      <c r="H16" s="25">
        <f t="shared" si="2"/>
        <v>0.95420571062522985</v>
      </c>
      <c r="I16" s="25">
        <f t="shared" si="2"/>
        <v>0.93491427965082752</v>
      </c>
      <c r="K16" s="25">
        <f t="shared" ref="K16:S17" si="3">(K8-K13)/K8</f>
        <v>0.85</v>
      </c>
      <c r="L16" s="25">
        <f t="shared" si="3"/>
        <v>0.86956521739130432</v>
      </c>
      <c r="M16" s="25">
        <f t="shared" si="3"/>
        <v>0.75</v>
      </c>
      <c r="N16" s="25">
        <f t="shared" si="3"/>
        <v>9.5238095238095233E-2</v>
      </c>
      <c r="O16" s="25">
        <f t="shared" si="3"/>
        <v>0</v>
      </c>
      <c r="P16" s="25">
        <f t="shared" si="3"/>
        <v>0</v>
      </c>
      <c r="Q16" s="25">
        <f t="shared" si="3"/>
        <v>-0.375</v>
      </c>
      <c r="R16" s="25">
        <f t="shared" si="3"/>
        <v>-0.33333333333333331</v>
      </c>
      <c r="S16" s="25">
        <f t="shared" si="3"/>
        <v>-0.2857142857142857</v>
      </c>
    </row>
    <row r="17" spans="1:19">
      <c r="A17" s="25">
        <f t="shared" si="2"/>
        <v>0.88372920410198041</v>
      </c>
      <c r="B17" s="25">
        <f>(B9-B14)/B14</f>
        <v>0.76705452461873558</v>
      </c>
      <c r="C17" s="25">
        <f t="shared" si="2"/>
        <v>0.94916534728869273</v>
      </c>
      <c r="D17" s="25">
        <f t="shared" si="2"/>
        <v>0.99191129546119305</v>
      </c>
      <c r="E17" s="25">
        <f t="shared" si="2"/>
        <v>0.99366684653711645</v>
      </c>
      <c r="F17" s="25">
        <f t="shared" si="2"/>
        <v>0.89544844866070405</v>
      </c>
      <c r="G17" s="25">
        <f t="shared" si="2"/>
        <v>0.99505660624354419</v>
      </c>
      <c r="H17" s="25">
        <f t="shared" si="2"/>
        <v>0.99031817440950831</v>
      </c>
      <c r="I17" s="25">
        <f t="shared" si="2"/>
        <v>0.82192151344397657</v>
      </c>
      <c r="K17" s="25">
        <f t="shared" si="3"/>
        <v>0.74603174603174605</v>
      </c>
      <c r="L17" s="25">
        <f t="shared" si="3"/>
        <v>0.91803278688524592</v>
      </c>
      <c r="M17" s="25">
        <f t="shared" si="3"/>
        <v>0.66666666666666663</v>
      </c>
      <c r="N17" s="25">
        <f t="shared" si="3"/>
        <v>8.0645161290322578E-2</v>
      </c>
      <c r="O17" s="25">
        <f t="shared" si="3"/>
        <v>0.1</v>
      </c>
      <c r="P17" s="25">
        <f t="shared" si="3"/>
        <v>-0.4</v>
      </c>
      <c r="Q17" s="25">
        <f t="shared" si="3"/>
        <v>-5.2631578947368418E-2</v>
      </c>
      <c r="R17" s="25">
        <f t="shared" si="3"/>
        <v>0</v>
      </c>
      <c r="S17" s="25">
        <f t="shared" si="3"/>
        <v>0</v>
      </c>
    </row>
    <row r="20" spans="1:19">
      <c r="A20" t="s">
        <v>546</v>
      </c>
      <c r="B20" t="s">
        <v>547</v>
      </c>
      <c r="C20" t="s">
        <v>28</v>
      </c>
      <c r="K20" t="s">
        <v>546</v>
      </c>
      <c r="L20" t="s">
        <v>547</v>
      </c>
      <c r="M20" t="s">
        <v>28</v>
      </c>
    </row>
    <row r="21" spans="1:19">
      <c r="A21" s="36">
        <v>0.05</v>
      </c>
      <c r="B21" s="36">
        <v>4.93</v>
      </c>
      <c r="C21" s="36">
        <v>2.63</v>
      </c>
      <c r="K21" s="36">
        <v>15</v>
      </c>
      <c r="L21" s="36">
        <v>1268</v>
      </c>
      <c r="M21" s="35">
        <v>100</v>
      </c>
    </row>
    <row r="22" spans="1:19">
      <c r="A22" s="36">
        <v>0.15</v>
      </c>
      <c r="B22" s="36">
        <v>48.81</v>
      </c>
      <c r="C22" s="36">
        <v>10.93</v>
      </c>
      <c r="K22" s="36">
        <v>24</v>
      </c>
      <c r="L22" s="36">
        <v>3563</v>
      </c>
      <c r="M22" s="35">
        <v>100</v>
      </c>
    </row>
    <row r="23" spans="1:19">
      <c r="A23">
        <v>0.11</v>
      </c>
      <c r="B23" s="8">
        <v>94.54</v>
      </c>
      <c r="C23">
        <v>34.71</v>
      </c>
      <c r="K23" s="35">
        <v>8</v>
      </c>
      <c r="L23" s="35">
        <v>3793</v>
      </c>
      <c r="M23" s="35">
        <v>100</v>
      </c>
    </row>
    <row r="25" spans="1:19">
      <c r="A25" t="s">
        <v>548</v>
      </c>
      <c r="B25" t="s">
        <v>549</v>
      </c>
      <c r="C25" t="s">
        <v>32</v>
      </c>
      <c r="D25" t="s">
        <v>550</v>
      </c>
      <c r="E25" t="s">
        <v>541</v>
      </c>
      <c r="F25" t="s">
        <v>543</v>
      </c>
      <c r="G25" t="s">
        <v>540</v>
      </c>
      <c r="H25" t="s">
        <v>542</v>
      </c>
      <c r="I25" t="s">
        <v>544</v>
      </c>
      <c r="K25" t="s">
        <v>548</v>
      </c>
      <c r="L25" t="s">
        <v>549</v>
      </c>
      <c r="M25" t="s">
        <v>32</v>
      </c>
      <c r="N25" t="s">
        <v>550</v>
      </c>
      <c r="O25" t="s">
        <v>541</v>
      </c>
      <c r="P25" t="s">
        <v>543</v>
      </c>
      <c r="Q25" t="s">
        <v>540</v>
      </c>
      <c r="R25" t="s">
        <v>542</v>
      </c>
      <c r="S25" t="s">
        <v>544</v>
      </c>
    </row>
    <row r="26" spans="1:19">
      <c r="A26" s="1">
        <v>0.16433567494509899</v>
      </c>
      <c r="B26" s="1">
        <v>0.16417865590338901</v>
      </c>
      <c r="C26" s="1">
        <v>0.16417865590338901</v>
      </c>
      <c r="D26" s="1">
        <v>0.16417865590338901</v>
      </c>
      <c r="E26" s="1">
        <v>0.16417865590338901</v>
      </c>
      <c r="F26" s="1">
        <v>0.16417865590338901</v>
      </c>
      <c r="G26" s="1">
        <v>0.16417865590338901</v>
      </c>
      <c r="H26" s="1">
        <v>0.16417865590338901</v>
      </c>
      <c r="I26" s="1">
        <v>0.16417865590338901</v>
      </c>
      <c r="K26" s="35">
        <v>3</v>
      </c>
      <c r="L26" s="35">
        <v>1</v>
      </c>
      <c r="M26" s="35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>
      <c r="A27" s="8">
        <v>2.3757225945439898E-3</v>
      </c>
      <c r="B27" s="8">
        <v>3.0976997160051499E-3</v>
      </c>
      <c r="C27" s="8">
        <v>1.5480209484370899E-3</v>
      </c>
      <c r="D27" s="8">
        <v>4.32271951015683E-3</v>
      </c>
      <c r="E27" s="8">
        <v>3.8306499557828602E-3</v>
      </c>
      <c r="F27" s="8">
        <v>1.7412570846754201E-3</v>
      </c>
      <c r="G27" s="8">
        <v>6.8071527126928502E-2</v>
      </c>
      <c r="H27" s="8">
        <v>1.20404667937588E-2</v>
      </c>
      <c r="I27" s="8">
        <v>1.9302345445700999E-2</v>
      </c>
      <c r="K27" s="35">
        <v>40</v>
      </c>
      <c r="L27" s="35">
        <v>46</v>
      </c>
      <c r="M27" s="35">
        <v>52</v>
      </c>
      <c r="N27">
        <v>21</v>
      </c>
      <c r="O27">
        <v>23</v>
      </c>
      <c r="P27">
        <v>26</v>
      </c>
      <c r="Q27">
        <v>8</v>
      </c>
      <c r="R27">
        <v>6</v>
      </c>
      <c r="S27">
        <v>7</v>
      </c>
    </row>
    <row r="28" spans="1:19">
      <c r="A28" s="8">
        <v>4.7331475979300796E-3</v>
      </c>
      <c r="B28" s="8">
        <v>3.9061170530529899E-4</v>
      </c>
      <c r="C28" s="8">
        <v>9.2249337445582304E-3</v>
      </c>
      <c r="D28" s="8">
        <v>0.15129113675343001</v>
      </c>
      <c r="E28" s="8">
        <v>0.163455337405219</v>
      </c>
      <c r="F28" s="8">
        <v>9.3943820904024405E-3</v>
      </c>
      <c r="G28" s="8">
        <v>0.109886658558011</v>
      </c>
      <c r="H28" s="8">
        <v>0.102341799900144</v>
      </c>
      <c r="I28" s="8">
        <v>5.07975385197068E-3</v>
      </c>
      <c r="K28" s="35">
        <v>126</v>
      </c>
      <c r="L28" s="35">
        <v>126</v>
      </c>
      <c r="M28" s="35">
        <v>21</v>
      </c>
      <c r="N28">
        <v>62</v>
      </c>
      <c r="O28">
        <v>60</v>
      </c>
      <c r="P28">
        <v>10</v>
      </c>
      <c r="Q28">
        <v>19</v>
      </c>
      <c r="R28">
        <v>20</v>
      </c>
      <c r="S28">
        <v>20</v>
      </c>
    </row>
    <row r="30" spans="1:19">
      <c r="A30" t="s">
        <v>551</v>
      </c>
      <c r="B30" t="s">
        <v>552</v>
      </c>
      <c r="C30" t="s">
        <v>32</v>
      </c>
      <c r="D30" t="s">
        <v>550</v>
      </c>
      <c r="E30" t="s">
        <v>541</v>
      </c>
      <c r="F30" t="s">
        <v>543</v>
      </c>
      <c r="G30" t="s">
        <v>540</v>
      </c>
      <c r="H30" t="s">
        <v>542</v>
      </c>
      <c r="I30" t="s">
        <v>544</v>
      </c>
      <c r="K30" t="s">
        <v>551</v>
      </c>
      <c r="L30" t="s">
        <v>552</v>
      </c>
      <c r="M30" t="s">
        <v>32</v>
      </c>
      <c r="N30" t="s">
        <v>550</v>
      </c>
      <c r="O30" t="s">
        <v>541</v>
      </c>
      <c r="P30" t="s">
        <v>543</v>
      </c>
      <c r="Q30" t="s">
        <v>540</v>
      </c>
      <c r="R30" t="s">
        <v>542</v>
      </c>
      <c r="S30" t="s">
        <v>544</v>
      </c>
    </row>
    <row r="31" spans="1:19">
      <c r="A31" s="1">
        <v>0.16358576748673501</v>
      </c>
      <c r="B31" s="1">
        <v>0.16358576748673501</v>
      </c>
      <c r="C31" s="1">
        <v>0.16358576748673501</v>
      </c>
      <c r="D31" s="1">
        <v>0.16358576748673501</v>
      </c>
      <c r="E31" s="1">
        <v>0.16358576748673501</v>
      </c>
      <c r="F31" s="1">
        <v>0.16358576748673501</v>
      </c>
      <c r="G31" s="1">
        <v>0.16358576748673501</v>
      </c>
      <c r="H31" s="1">
        <v>0.16358576748673501</v>
      </c>
      <c r="I31" s="1">
        <v>0.16358576748673501</v>
      </c>
      <c r="K31" s="35">
        <v>1</v>
      </c>
      <c r="L31" s="35">
        <v>1</v>
      </c>
      <c r="M31" s="35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>
      <c r="A32" s="8">
        <v>1.4197286180969099E-3</v>
      </c>
      <c r="B32" s="8">
        <v>7.3287569574531598E-4</v>
      </c>
      <c r="C32" s="8">
        <v>7.2370991824921495E-4</v>
      </c>
      <c r="D32" s="8">
        <v>9.5783468942822704E-4</v>
      </c>
      <c r="E32" s="8">
        <v>8.4021001032963296E-4</v>
      </c>
      <c r="F32" s="8">
        <v>7.8802477326822497E-4</v>
      </c>
      <c r="G32" s="8">
        <v>1.7878595396783E-3</v>
      </c>
      <c r="H32" s="8">
        <v>5.5138462056070203E-4</v>
      </c>
      <c r="I32" s="8">
        <v>1.2563070577620199E-3</v>
      </c>
      <c r="K32" s="35">
        <v>6</v>
      </c>
      <c r="L32" s="35">
        <v>6</v>
      </c>
      <c r="M32" s="35">
        <v>13</v>
      </c>
      <c r="N32">
        <v>19</v>
      </c>
      <c r="O32">
        <v>23</v>
      </c>
      <c r="P32">
        <v>26</v>
      </c>
      <c r="Q32">
        <v>11</v>
      </c>
      <c r="R32">
        <v>8</v>
      </c>
      <c r="S32">
        <v>9</v>
      </c>
    </row>
    <row r="33" spans="1:19">
      <c r="A33" s="8">
        <v>5.5032683831412999E-4</v>
      </c>
      <c r="B33" s="8">
        <v>1.65868576629446E-3</v>
      </c>
      <c r="C33" s="8">
        <v>6.1599207400919698E-4</v>
      </c>
      <c r="D33" s="8">
        <v>1.2237493045387201E-3</v>
      </c>
      <c r="E33" s="8">
        <v>1.03518773611466E-3</v>
      </c>
      <c r="F33" s="8">
        <v>9.8219722142567291E-4</v>
      </c>
      <c r="G33" s="8">
        <v>5.4321302183346599E-4</v>
      </c>
      <c r="H33" s="8">
        <v>9.9085545725019399E-4</v>
      </c>
      <c r="I33" s="8">
        <v>9.0459487803606897E-4</v>
      </c>
      <c r="K33" s="35">
        <v>32</v>
      </c>
      <c r="L33" s="35">
        <v>10</v>
      </c>
      <c r="M33" s="35">
        <v>7</v>
      </c>
      <c r="N33">
        <v>57</v>
      </c>
      <c r="O33">
        <v>54</v>
      </c>
      <c r="P33">
        <v>14</v>
      </c>
      <c r="Q33">
        <v>20</v>
      </c>
      <c r="R33">
        <v>20</v>
      </c>
      <c r="S33">
        <v>20</v>
      </c>
    </row>
    <row r="34" spans="1:19">
      <c r="A34" s="25">
        <f>(A26-A31)/A26</f>
        <v>4.5632663669316334E-3</v>
      </c>
      <c r="B34" s="25">
        <f t="shared" ref="B34:I34" si="4">(B26-B31)/B26</f>
        <v>3.6112393136102181E-3</v>
      </c>
      <c r="C34" s="25">
        <f t="shared" si="4"/>
        <v>3.6112393136102181E-3</v>
      </c>
      <c r="D34" s="25">
        <f t="shared" si="4"/>
        <v>3.6112393136102181E-3</v>
      </c>
      <c r="E34" s="25">
        <f t="shared" si="4"/>
        <v>3.6112393136102181E-3</v>
      </c>
      <c r="F34" s="25">
        <f t="shared" si="4"/>
        <v>3.6112393136102181E-3</v>
      </c>
      <c r="G34" s="25">
        <f t="shared" si="4"/>
        <v>3.6112393136102181E-3</v>
      </c>
      <c r="H34" s="25">
        <f t="shared" si="4"/>
        <v>3.6112393136102181E-3</v>
      </c>
      <c r="I34" s="25">
        <f t="shared" si="4"/>
        <v>3.6112393136102181E-3</v>
      </c>
      <c r="K34" s="25">
        <f>(K26-K31)/K26</f>
        <v>0.66666666666666663</v>
      </c>
      <c r="L34" s="25">
        <f t="shared" ref="L34:S34" si="5">(L26-L31)/L26</f>
        <v>0</v>
      </c>
      <c r="M34" s="25">
        <f t="shared" si="5"/>
        <v>0</v>
      </c>
      <c r="N34" s="25">
        <f t="shared" si="5"/>
        <v>0</v>
      </c>
      <c r="O34" s="25">
        <f t="shared" si="5"/>
        <v>0</v>
      </c>
      <c r="P34" s="25">
        <f t="shared" si="5"/>
        <v>0</v>
      </c>
      <c r="Q34" s="25">
        <f t="shared" si="5"/>
        <v>0</v>
      </c>
      <c r="R34" s="25">
        <f t="shared" si="5"/>
        <v>0</v>
      </c>
      <c r="S34" s="25">
        <f t="shared" si="5"/>
        <v>0</v>
      </c>
    </row>
    <row r="35" spans="1:19">
      <c r="A35" s="25">
        <f t="shared" ref="A35:I36" si="6">(A27-A32)/A27</f>
        <v>0.40240134881176187</v>
      </c>
      <c r="B35" s="25">
        <f t="shared" si="6"/>
        <v>0.76341293122806431</v>
      </c>
      <c r="C35" s="25">
        <f t="shared" si="6"/>
        <v>0.53249345948458537</v>
      </c>
      <c r="D35" s="25">
        <f t="shared" si="6"/>
        <v>0.77841849623190651</v>
      </c>
      <c r="E35" s="25">
        <f t="shared" si="6"/>
        <v>0.78066124025213324</v>
      </c>
      <c r="F35" s="25">
        <f t="shared" si="6"/>
        <v>0.54743915748941974</v>
      </c>
      <c r="G35" s="25">
        <f t="shared" si="6"/>
        <v>0.97373557469418015</v>
      </c>
      <c r="H35" s="25">
        <f t="shared" si="6"/>
        <v>0.95420571062522985</v>
      </c>
      <c r="I35" s="25">
        <f t="shared" si="6"/>
        <v>0.93491427965082752</v>
      </c>
      <c r="K35" s="25">
        <f t="shared" ref="K35:S36" si="7">(K27-K32)/K27</f>
        <v>0.85</v>
      </c>
      <c r="L35" s="25">
        <f t="shared" si="7"/>
        <v>0.86956521739130432</v>
      </c>
      <c r="M35" s="25">
        <f t="shared" si="7"/>
        <v>0.75</v>
      </c>
      <c r="N35" s="25">
        <f t="shared" si="7"/>
        <v>9.5238095238095233E-2</v>
      </c>
      <c r="O35" s="25">
        <f t="shared" si="7"/>
        <v>0</v>
      </c>
      <c r="P35" s="25">
        <f t="shared" si="7"/>
        <v>0</v>
      </c>
      <c r="Q35" s="25">
        <f t="shared" si="7"/>
        <v>-0.375</v>
      </c>
      <c r="R35" s="25">
        <f t="shared" si="7"/>
        <v>-0.33333333333333331</v>
      </c>
      <c r="S35" s="25">
        <f t="shared" si="7"/>
        <v>-0.2857142857142857</v>
      </c>
    </row>
    <row r="36" spans="1:19">
      <c r="A36" s="25">
        <f t="shared" si="6"/>
        <v>0.88372920410198041</v>
      </c>
      <c r="B36" s="25">
        <f>(B28-B33)/B33</f>
        <v>-0.76450530097817493</v>
      </c>
      <c r="C36" s="25">
        <f t="shared" si="6"/>
        <v>0.93322531184870894</v>
      </c>
      <c r="D36" s="25">
        <f t="shared" si="6"/>
        <v>0.99191129546119305</v>
      </c>
      <c r="E36" s="25">
        <f t="shared" si="6"/>
        <v>0.99366684653711645</v>
      </c>
      <c r="F36" s="25">
        <f t="shared" si="6"/>
        <v>0.89544844866070405</v>
      </c>
      <c r="G36" s="25">
        <f t="shared" si="6"/>
        <v>0.99505660624354419</v>
      </c>
      <c r="H36" s="25">
        <f t="shared" si="6"/>
        <v>0.99031817440950831</v>
      </c>
      <c r="I36" s="25">
        <f t="shared" si="6"/>
        <v>0.82192151344397657</v>
      </c>
      <c r="K36" s="25">
        <f t="shared" si="7"/>
        <v>0.74603174603174605</v>
      </c>
      <c r="L36" s="25">
        <f t="shared" si="7"/>
        <v>0.92063492063492058</v>
      </c>
      <c r="M36" s="25">
        <f t="shared" si="7"/>
        <v>0.66666666666666663</v>
      </c>
      <c r="N36" s="25">
        <f t="shared" si="7"/>
        <v>8.0645161290322578E-2</v>
      </c>
      <c r="O36" s="25">
        <f t="shared" si="7"/>
        <v>0.1</v>
      </c>
      <c r="P36" s="25">
        <f t="shared" si="7"/>
        <v>-0.4</v>
      </c>
      <c r="Q36" s="25">
        <f t="shared" si="7"/>
        <v>-5.2631578947368418E-2</v>
      </c>
      <c r="R36" s="25">
        <f t="shared" si="7"/>
        <v>0</v>
      </c>
      <c r="S36" s="25">
        <f t="shared" si="7"/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2A85-4DE9-F745-9374-575870CFA036}">
  <dimension ref="A1:Y10"/>
  <sheetViews>
    <sheetView topLeftCell="E1" workbookViewId="0">
      <selection activeCell="T6" sqref="T6"/>
    </sheetView>
  </sheetViews>
  <sheetFormatPr baseColWidth="10" defaultRowHeight="16"/>
  <sheetData>
    <row r="1" spans="1:25">
      <c r="B1" t="s">
        <v>539</v>
      </c>
      <c r="F1" t="s">
        <v>540</v>
      </c>
      <c r="J1" t="s">
        <v>541</v>
      </c>
      <c r="N1" t="s">
        <v>542</v>
      </c>
      <c r="R1" t="s">
        <v>543</v>
      </c>
      <c r="V1" t="s">
        <v>544</v>
      </c>
    </row>
    <row r="2" spans="1:25">
      <c r="A2" t="s">
        <v>517</v>
      </c>
      <c r="B2" s="8">
        <v>0.24188419999999999</v>
      </c>
      <c r="C2" s="8">
        <v>0.24188416159439999</v>
      </c>
      <c r="D2" s="8">
        <v>6.8181818180000006E-2</v>
      </c>
      <c r="E2" s="8">
        <f>(C2-D2)/C2</f>
        <v>0.71812202282872206</v>
      </c>
      <c r="F2" s="8">
        <v>0</v>
      </c>
      <c r="G2" s="8">
        <v>2.430428520409E-2</v>
      </c>
      <c r="H2" s="8">
        <v>0</v>
      </c>
      <c r="I2" s="8">
        <f>(G2-H2)/G2</f>
        <v>1</v>
      </c>
      <c r="J2" s="8">
        <v>0.46668749999999998</v>
      </c>
      <c r="K2" s="8">
        <v>0.48902466287239998</v>
      </c>
      <c r="L2" s="8">
        <v>0.46668749209999999</v>
      </c>
      <c r="M2" s="8">
        <f>(K2-L2)/K2</f>
        <v>4.5676982099834049E-2</v>
      </c>
      <c r="N2" s="8">
        <v>0.46668749999999998</v>
      </c>
      <c r="O2" s="8">
        <v>0.48902466287239998</v>
      </c>
      <c r="P2" s="8">
        <v>0.46668749209999999</v>
      </c>
      <c r="Q2" s="8">
        <f>(O2-P2)/O2</f>
        <v>4.5676982099834049E-2</v>
      </c>
      <c r="R2" s="8">
        <v>0.23373150000000001</v>
      </c>
      <c r="S2" s="8">
        <v>0.23373153902810001</v>
      </c>
      <c r="T2" s="8">
        <v>5.788940435E-2</v>
      </c>
      <c r="U2" s="8">
        <f>(S2-T2)/S2</f>
        <v>0.75232523351056901</v>
      </c>
      <c r="V2" s="8">
        <v>1.550431E-2</v>
      </c>
      <c r="W2" s="8">
        <v>2.4750957841570002E-2</v>
      </c>
      <c r="X2" s="8">
        <v>0</v>
      </c>
      <c r="Y2" s="8">
        <f>(W2-X2)/W2</f>
        <v>1</v>
      </c>
    </row>
    <row r="3" spans="1:25">
      <c r="A3" t="s">
        <v>518</v>
      </c>
      <c r="B3" s="8">
        <v>0.1401789</v>
      </c>
      <c r="C3" s="8">
        <v>0.150339327813</v>
      </c>
      <c r="D3" s="8">
        <v>5.1496119129999997E-2</v>
      </c>
      <c r="E3" s="8">
        <f t="shared" ref="E3:E7" si="0">(C3-D3)/C3</f>
        <v>0.65746741136122688</v>
      </c>
      <c r="F3" s="8">
        <v>1.8934099999999999E-2</v>
      </c>
      <c r="G3" s="8">
        <v>6.0051314675590002E-2</v>
      </c>
      <c r="H3">
        <v>0</v>
      </c>
      <c r="I3" s="8">
        <f t="shared" ref="I3:I7" si="1">(G3-H3)/G3</f>
        <v>1</v>
      </c>
      <c r="J3" s="8">
        <v>0.1470931</v>
      </c>
      <c r="K3" s="8">
        <v>0.161856852789</v>
      </c>
      <c r="L3" s="8">
        <v>6.0145330349999998E-2</v>
      </c>
      <c r="M3" s="8">
        <f t="shared" ref="M3:M7" si="2">(K3-L3)/K3</f>
        <v>0.62840417743444743</v>
      </c>
      <c r="N3" s="8">
        <v>1.9132980000000001E-2</v>
      </c>
      <c r="O3" s="8">
        <v>7.3222690283929998E-2</v>
      </c>
      <c r="P3" s="8">
        <v>4.1661404980000002E-3</v>
      </c>
      <c r="Q3" s="8">
        <f t="shared" ref="Q3:Q7" si="3">(O3-P3)/O3</f>
        <v>0.94310314901234471</v>
      </c>
      <c r="R3" s="8">
        <v>0.13594419999999999</v>
      </c>
      <c r="S3" s="8">
        <v>0.15169893830379999</v>
      </c>
      <c r="T3" s="8">
        <v>4.5919320850000001E-2</v>
      </c>
      <c r="U3" s="8">
        <f t="shared" ref="U3:U7" si="4">(S3-T3)/S3</f>
        <v>0.6972996557296951</v>
      </c>
      <c r="V3" s="8">
        <v>2.4577870000000002E-2</v>
      </c>
      <c r="W3" s="8">
        <v>6.033009478806E-2</v>
      </c>
      <c r="X3" s="8">
        <v>0</v>
      </c>
      <c r="Y3" s="8">
        <f t="shared" ref="Y3:Y7" si="5">(W3-X3)/W3</f>
        <v>1</v>
      </c>
    </row>
    <row r="4" spans="1:25">
      <c r="A4" t="s">
        <v>519</v>
      </c>
      <c r="B4" s="8">
        <v>0.14010049999999999</v>
      </c>
      <c r="C4" s="8">
        <v>0.21236115600809999</v>
      </c>
      <c r="D4" s="8">
        <v>1.8942617209999998E-2</v>
      </c>
      <c r="E4" s="8">
        <f t="shared" si="0"/>
        <v>0.91079999013907487</v>
      </c>
      <c r="F4" s="8">
        <v>2.05579E-2</v>
      </c>
      <c r="G4" s="8">
        <v>0.1716302489722</v>
      </c>
      <c r="H4" s="8">
        <v>0</v>
      </c>
      <c r="I4" s="8">
        <f t="shared" si="1"/>
        <v>1</v>
      </c>
      <c r="J4" s="8">
        <v>0.14588110000000001</v>
      </c>
      <c r="K4" s="8">
        <v>0.20572817840089999</v>
      </c>
      <c r="L4" s="8">
        <v>1.878555153E-2</v>
      </c>
      <c r="M4" s="8">
        <f t="shared" si="2"/>
        <v>0.90868751341688925</v>
      </c>
      <c r="N4" s="8">
        <v>2.3683800000000001E-2</v>
      </c>
      <c r="O4" s="8">
        <v>0.1590419513976</v>
      </c>
      <c r="P4" s="8">
        <v>0</v>
      </c>
      <c r="Q4" s="8">
        <f t="shared" si="3"/>
        <v>1</v>
      </c>
      <c r="R4" s="8">
        <v>0.10539569999999999</v>
      </c>
      <c r="S4" s="8">
        <v>0.2003655848376</v>
      </c>
      <c r="T4" s="8">
        <v>1.4713807230000001E-2</v>
      </c>
      <c r="U4" s="8">
        <f t="shared" si="4"/>
        <v>0.92656519710245733</v>
      </c>
      <c r="V4" s="8">
        <v>2.3311709999999999E-2</v>
      </c>
      <c r="W4" s="8">
        <v>0.12831494594660001</v>
      </c>
      <c r="X4" s="8">
        <v>0</v>
      </c>
      <c r="Y4" s="8">
        <f t="shared" si="5"/>
        <v>1</v>
      </c>
    </row>
    <row r="5" spans="1:25">
      <c r="A5" t="s">
        <v>520</v>
      </c>
      <c r="B5" s="8">
        <v>0.12637470000000001</v>
      </c>
      <c r="C5" s="8">
        <v>0.18079961653000001</v>
      </c>
      <c r="D5" s="8">
        <v>2.6135558069999999E-2</v>
      </c>
      <c r="E5" s="8">
        <f t="shared" si="0"/>
        <v>0.85544461558266993</v>
      </c>
      <c r="F5" s="8">
        <v>2.109801E-2</v>
      </c>
      <c r="G5" s="8">
        <v>0.32201949271769997</v>
      </c>
      <c r="H5">
        <v>0</v>
      </c>
      <c r="I5" s="8">
        <f t="shared" si="1"/>
        <v>1</v>
      </c>
      <c r="J5" s="8">
        <v>0.11582770000000001</v>
      </c>
      <c r="K5" s="8">
        <v>0.18358220638780001</v>
      </c>
      <c r="L5" s="8">
        <v>2.0650868879999999E-2</v>
      </c>
      <c r="M5" s="8">
        <f t="shared" si="2"/>
        <v>0.8875115988290444</v>
      </c>
      <c r="N5" s="8">
        <v>2.479286E-2</v>
      </c>
      <c r="O5" s="8">
        <v>0.2679285668459</v>
      </c>
      <c r="P5" s="8">
        <v>0</v>
      </c>
      <c r="Q5" s="8">
        <f t="shared" si="3"/>
        <v>1</v>
      </c>
      <c r="R5" s="8">
        <v>2.492221E-2</v>
      </c>
      <c r="S5" s="8">
        <v>0.2056017509561</v>
      </c>
      <c r="T5" s="8">
        <v>2.7707433000000001E-3</v>
      </c>
      <c r="U5" s="8">
        <f t="shared" si="4"/>
        <v>0.98652373684992789</v>
      </c>
      <c r="V5" s="8">
        <v>2.479286E-2</v>
      </c>
      <c r="W5" s="8">
        <v>0.2679285668459</v>
      </c>
      <c r="X5" s="8">
        <v>0</v>
      </c>
      <c r="Y5" s="8">
        <f t="shared" si="5"/>
        <v>1</v>
      </c>
    </row>
    <row r="6" spans="1:25">
      <c r="A6" t="s">
        <v>521</v>
      </c>
      <c r="B6" s="8">
        <v>0.1754299</v>
      </c>
      <c r="C6" s="8">
        <v>0.17542990905459999</v>
      </c>
      <c r="D6" s="8">
        <v>4.35449142E-2</v>
      </c>
      <c r="E6" s="8">
        <f t="shared" si="0"/>
        <v>0.75178169768960379</v>
      </c>
      <c r="F6" s="8">
        <v>2.246223E-2</v>
      </c>
      <c r="G6" s="8">
        <v>3.8006175272120003E-2</v>
      </c>
      <c r="H6" s="8">
        <v>0</v>
      </c>
      <c r="I6" s="8">
        <f t="shared" si="1"/>
        <v>1</v>
      </c>
      <c r="J6" s="8">
        <v>0.17443600000000001</v>
      </c>
      <c r="K6" s="8">
        <v>0.1744360232671</v>
      </c>
      <c r="L6" s="8">
        <v>4.1238028650000001E-2</v>
      </c>
      <c r="M6" s="8">
        <f t="shared" si="2"/>
        <v>0.76359224500976219</v>
      </c>
      <c r="N6" s="8">
        <v>2.4639029999999999E-2</v>
      </c>
      <c r="O6" s="8">
        <v>3.206316663264E-2</v>
      </c>
      <c r="P6" s="8">
        <v>0</v>
      </c>
      <c r="Q6" s="8">
        <f t="shared" si="3"/>
        <v>1</v>
      </c>
      <c r="R6" s="8">
        <v>8.3261940000000007E-2</v>
      </c>
      <c r="S6" s="8">
        <v>0.20879240267079999</v>
      </c>
      <c r="T6" s="8">
        <v>6.016928554E-6</v>
      </c>
      <c r="U6" s="8">
        <f t="shared" si="4"/>
        <v>0.99997118224381232</v>
      </c>
      <c r="V6" s="8">
        <v>2.4965480000000002E-2</v>
      </c>
      <c r="W6" s="8">
        <v>8.3253018705480006E-2</v>
      </c>
      <c r="X6" s="8">
        <v>0</v>
      </c>
      <c r="Y6" s="8">
        <f t="shared" si="5"/>
        <v>1</v>
      </c>
    </row>
    <row r="7" spans="1:25">
      <c r="A7" t="s">
        <v>522</v>
      </c>
      <c r="B7" s="8">
        <v>0.22373599999999999</v>
      </c>
      <c r="C7" s="8">
        <v>0.25376387545930001</v>
      </c>
      <c r="D7" s="8">
        <v>3.3256842449999997E-2</v>
      </c>
      <c r="E7" s="8">
        <f t="shared" si="0"/>
        <v>0.86894571818070343</v>
      </c>
      <c r="F7" s="8">
        <v>4.8890919999999997E-2</v>
      </c>
      <c r="G7" s="8">
        <v>0.1199351176453</v>
      </c>
      <c r="H7">
        <v>0</v>
      </c>
      <c r="I7" s="8">
        <f t="shared" si="1"/>
        <v>1</v>
      </c>
      <c r="J7" s="8">
        <v>0.22373599999999999</v>
      </c>
      <c r="K7" s="8">
        <v>0.27055884505689998</v>
      </c>
      <c r="L7" s="8">
        <v>3.3256842449999997E-2</v>
      </c>
      <c r="M7" s="8">
        <f t="shared" si="2"/>
        <v>0.87708092691256911</v>
      </c>
      <c r="N7" s="8">
        <v>4.8813080000000002E-2</v>
      </c>
      <c r="O7" s="8">
        <v>0.13277450015559999</v>
      </c>
      <c r="P7" s="8">
        <v>0</v>
      </c>
      <c r="Q7" s="8">
        <f t="shared" si="3"/>
        <v>1</v>
      </c>
      <c r="R7" s="8">
        <v>0.1214258</v>
      </c>
      <c r="S7" s="8">
        <v>0.2426227125124</v>
      </c>
      <c r="T7" s="8">
        <v>1.324438497E-6</v>
      </c>
      <c r="U7" s="8">
        <f t="shared" si="4"/>
        <v>0.99999454116029252</v>
      </c>
      <c r="V7" s="8">
        <v>4.9806219999999998E-2</v>
      </c>
      <c r="W7" s="8">
        <v>0.16415733146719999</v>
      </c>
      <c r="X7" s="8">
        <v>0</v>
      </c>
      <c r="Y7" s="8">
        <f t="shared" si="5"/>
        <v>1</v>
      </c>
    </row>
    <row r="9" spans="1:25">
      <c r="K9" s="8"/>
    </row>
    <row r="10" spans="1:25">
      <c r="A10" t="s">
        <v>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4DFB-7C75-0E41-A642-F95FBB75CB0A}">
  <dimension ref="A1:L109"/>
  <sheetViews>
    <sheetView topLeftCell="A18" zoomScale="108" workbookViewId="0">
      <selection activeCell="C101" sqref="C101"/>
    </sheetView>
  </sheetViews>
  <sheetFormatPr baseColWidth="10" defaultRowHeight="16"/>
  <cols>
    <col min="1" max="1" width="16.6640625" customWidth="1"/>
    <col min="6" max="6" width="15.5" customWidth="1"/>
  </cols>
  <sheetData>
    <row r="1" spans="1:12"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536</v>
      </c>
    </row>
    <row r="2" spans="1:12">
      <c r="A2" t="s">
        <v>435</v>
      </c>
      <c r="B2">
        <v>5</v>
      </c>
      <c r="C2">
        <v>-2.149</v>
      </c>
      <c r="D2">
        <v>10</v>
      </c>
      <c r="F2" s="22">
        <v>0.12834950000000001</v>
      </c>
      <c r="G2" s="22">
        <v>0.35299999999999998</v>
      </c>
      <c r="H2">
        <v>12</v>
      </c>
      <c r="I2">
        <v>0.1</v>
      </c>
      <c r="J2">
        <v>0.65</v>
      </c>
      <c r="L2">
        <f>1-C2/C10</f>
        <v>0.14416567104739153</v>
      </c>
    </row>
    <row r="3" spans="1:12">
      <c r="A3" t="s">
        <v>437</v>
      </c>
      <c r="B3">
        <v>3</v>
      </c>
      <c r="C3">
        <v>-2.1219999999999999</v>
      </c>
      <c r="D3">
        <v>6</v>
      </c>
      <c r="F3">
        <v>0.27275197000000001</v>
      </c>
      <c r="G3">
        <v>0.107</v>
      </c>
      <c r="H3">
        <v>6</v>
      </c>
      <c r="I3">
        <v>0.1</v>
      </c>
      <c r="J3">
        <v>0.65</v>
      </c>
      <c r="L3">
        <f>1-C3/C10</f>
        <v>0.15491835921943453</v>
      </c>
    </row>
    <row r="4" spans="1:12">
      <c r="A4" t="s">
        <v>436</v>
      </c>
      <c r="B4">
        <v>5</v>
      </c>
      <c r="C4">
        <v>-2.149</v>
      </c>
      <c r="D4">
        <v>10</v>
      </c>
      <c r="F4" s="22">
        <v>0.12847264999999999</v>
      </c>
      <c r="G4" s="22">
        <v>0.4</v>
      </c>
      <c r="H4">
        <v>14</v>
      </c>
      <c r="L4">
        <f>1-C4/C10</f>
        <v>0.14416567104739153</v>
      </c>
    </row>
    <row r="5" spans="1:12">
      <c r="A5" t="s">
        <v>439</v>
      </c>
      <c r="B5">
        <v>3</v>
      </c>
      <c r="C5" s="22">
        <v>-2.1219999999999999</v>
      </c>
      <c r="D5">
        <v>6</v>
      </c>
      <c r="F5" s="22">
        <v>0.27274653999999998</v>
      </c>
      <c r="G5">
        <v>0.11700000000000001</v>
      </c>
      <c r="H5">
        <v>6</v>
      </c>
      <c r="L5">
        <f>1-C5/C10</f>
        <v>0.15491835921943453</v>
      </c>
    </row>
    <row r="6" spans="1:12">
      <c r="A6" t="s">
        <v>276</v>
      </c>
      <c r="B6">
        <v>3</v>
      </c>
      <c r="C6" s="22">
        <v>-2.1379999999999999</v>
      </c>
      <c r="D6">
        <v>6</v>
      </c>
      <c r="F6" s="22">
        <v>0.29303931999999999</v>
      </c>
      <c r="G6" s="22">
        <v>0.13100000000000001</v>
      </c>
      <c r="H6" s="22">
        <v>7</v>
      </c>
      <c r="I6">
        <v>0.1</v>
      </c>
      <c r="J6">
        <v>0.65</v>
      </c>
      <c r="L6">
        <f>1-C6/C10</f>
        <v>0.14854639585822393</v>
      </c>
    </row>
    <row r="7" spans="1:12">
      <c r="A7" t="s">
        <v>438</v>
      </c>
      <c r="B7">
        <v>3</v>
      </c>
      <c r="C7">
        <v>-2.1219999999999999</v>
      </c>
      <c r="D7">
        <v>6</v>
      </c>
      <c r="F7" s="22">
        <v>0.27275368999999999</v>
      </c>
      <c r="G7" s="22">
        <v>9.7000000000000003E-2</v>
      </c>
      <c r="H7">
        <v>6</v>
      </c>
      <c r="L7">
        <f>1-C7/C10</f>
        <v>0.15491835921943453</v>
      </c>
    </row>
    <row r="8" spans="1:12">
      <c r="A8" t="s">
        <v>537</v>
      </c>
      <c r="B8">
        <v>19</v>
      </c>
      <c r="C8" s="22">
        <v>-2.153</v>
      </c>
      <c r="D8">
        <v>26</v>
      </c>
      <c r="F8" s="22"/>
      <c r="G8" s="22">
        <v>4.82</v>
      </c>
      <c r="H8" s="22">
        <v>19</v>
      </c>
      <c r="L8">
        <f>1-C8/C10</f>
        <v>0.1425726802070888</v>
      </c>
    </row>
    <row r="9" spans="1:12">
      <c r="A9" t="s">
        <v>538</v>
      </c>
      <c r="C9" s="22">
        <v>-2.1219999999999999</v>
      </c>
      <c r="D9">
        <v>6</v>
      </c>
      <c r="G9" s="22">
        <v>0.02</v>
      </c>
      <c r="H9">
        <v>4</v>
      </c>
      <c r="L9">
        <f>1-C9/C10</f>
        <v>0.15491835921943453</v>
      </c>
    </row>
    <row r="10" spans="1:12">
      <c r="C10">
        <v>-2.5110000000000001</v>
      </c>
    </row>
    <row r="11" spans="1:12">
      <c r="A11" t="s">
        <v>435</v>
      </c>
      <c r="B11">
        <v>5</v>
      </c>
      <c r="C11" s="22">
        <v>-0.79800000000000004</v>
      </c>
      <c r="D11">
        <v>10</v>
      </c>
      <c r="F11" s="22">
        <v>0.44003704999999999</v>
      </c>
      <c r="G11" s="22">
        <v>0.48199999999999998</v>
      </c>
      <c r="H11" s="22">
        <v>17</v>
      </c>
      <c r="L11">
        <f>1-C11/C19</f>
        <v>0.23782234957020043</v>
      </c>
    </row>
    <row r="12" spans="1:12">
      <c r="A12" t="s">
        <v>437</v>
      </c>
      <c r="B12">
        <v>3</v>
      </c>
      <c r="C12">
        <v>-0.64</v>
      </c>
      <c r="D12">
        <v>6</v>
      </c>
      <c r="F12">
        <v>0.16082814000000001</v>
      </c>
      <c r="G12">
        <v>6.5000000000000002E-2</v>
      </c>
      <c r="H12">
        <v>4</v>
      </c>
      <c r="L12">
        <f>1-C12/C19</f>
        <v>0.3887297039159503</v>
      </c>
    </row>
    <row r="13" spans="1:12">
      <c r="A13" t="s">
        <v>436</v>
      </c>
      <c r="B13">
        <v>9</v>
      </c>
      <c r="C13">
        <v>-0.79800000000000004</v>
      </c>
      <c r="D13">
        <v>18</v>
      </c>
      <c r="F13" s="22">
        <v>3.7560700000000002E-2</v>
      </c>
      <c r="G13" s="22">
        <v>1.242</v>
      </c>
      <c r="H13">
        <v>18</v>
      </c>
      <c r="L13">
        <f>1-C13/C19</f>
        <v>0.23782234957020043</v>
      </c>
    </row>
    <row r="14" spans="1:12">
      <c r="A14" t="s">
        <v>439</v>
      </c>
      <c r="B14">
        <v>3</v>
      </c>
      <c r="C14" s="22">
        <v>-0.64</v>
      </c>
      <c r="D14">
        <v>6</v>
      </c>
      <c r="F14" s="22">
        <v>0.16084433000000001</v>
      </c>
      <c r="G14" s="22">
        <v>7.3999999999999996E-2</v>
      </c>
      <c r="H14" s="22">
        <v>5</v>
      </c>
      <c r="L14">
        <f>1-C14/C19</f>
        <v>0.3887297039159503</v>
      </c>
    </row>
    <row r="15" spans="1:12">
      <c r="A15" t="s">
        <v>276</v>
      </c>
      <c r="B15">
        <v>10</v>
      </c>
      <c r="C15">
        <v>-0.79800000000000004</v>
      </c>
      <c r="D15">
        <v>12</v>
      </c>
      <c r="F15" s="30" t="s">
        <v>533</v>
      </c>
      <c r="G15" s="22">
        <v>1.7889999999999999</v>
      </c>
      <c r="H15">
        <v>22</v>
      </c>
      <c r="L15">
        <f>1-C15/C19</f>
        <v>0.23782234957020043</v>
      </c>
    </row>
    <row r="16" spans="1:12">
      <c r="A16" t="s">
        <v>438</v>
      </c>
      <c r="B16">
        <v>2</v>
      </c>
      <c r="C16" s="22">
        <v>-0.42299999999999999</v>
      </c>
      <c r="D16">
        <v>4</v>
      </c>
      <c r="F16">
        <v>0.5</v>
      </c>
      <c r="G16" s="22">
        <v>1.9E-2</v>
      </c>
      <c r="H16">
        <v>1</v>
      </c>
      <c r="L16">
        <f>1-C16/C19</f>
        <v>0.59598853868194834</v>
      </c>
    </row>
    <row r="17" spans="1:12">
      <c r="A17" t="s">
        <v>537</v>
      </c>
      <c r="B17">
        <v>24</v>
      </c>
      <c r="C17" s="22">
        <v>-0.79800000000000004</v>
      </c>
      <c r="D17">
        <v>18</v>
      </c>
      <c r="G17" s="22">
        <v>5.67</v>
      </c>
      <c r="H17">
        <v>14</v>
      </c>
      <c r="L17">
        <f>1-C17/C19</f>
        <v>0.23782234957020043</v>
      </c>
    </row>
    <row r="18" spans="1:12">
      <c r="A18" t="s">
        <v>538</v>
      </c>
      <c r="C18" s="22">
        <v>0</v>
      </c>
      <c r="D18">
        <v>0</v>
      </c>
      <c r="F18" s="22"/>
      <c r="G18" s="22">
        <v>0.01</v>
      </c>
      <c r="H18" s="22">
        <v>1</v>
      </c>
      <c r="L18">
        <f>1-C18/C19</f>
        <v>1</v>
      </c>
    </row>
    <row r="19" spans="1:12">
      <c r="C19">
        <v>-1.0469999999999999</v>
      </c>
    </row>
    <row r="20" spans="1:12">
      <c r="A20" t="s">
        <v>435</v>
      </c>
      <c r="B20">
        <v>5</v>
      </c>
      <c r="C20" s="22">
        <v>-2.3210000000000002</v>
      </c>
      <c r="D20">
        <v>10</v>
      </c>
      <c r="F20" s="22">
        <v>0.15381252000000001</v>
      </c>
      <c r="G20" s="22">
        <v>0.46300000000000002</v>
      </c>
      <c r="H20" s="22">
        <v>13</v>
      </c>
      <c r="L20">
        <f>1-C20/C28</f>
        <v>0.14637734461198959</v>
      </c>
    </row>
    <row r="21" spans="1:12">
      <c r="A21" t="s">
        <v>437</v>
      </c>
      <c r="B21">
        <v>3</v>
      </c>
      <c r="C21">
        <v>-2.274</v>
      </c>
      <c r="D21">
        <v>6</v>
      </c>
      <c r="F21">
        <v>0.28227707000000002</v>
      </c>
      <c r="G21">
        <v>0.11</v>
      </c>
      <c r="H21">
        <v>5</v>
      </c>
      <c r="L21">
        <f>1-C21/C28</f>
        <v>0.16366311143802859</v>
      </c>
    </row>
    <row r="22" spans="1:12">
      <c r="A22" t="s">
        <v>436</v>
      </c>
      <c r="B22">
        <v>5</v>
      </c>
      <c r="C22" s="22">
        <v>-2.3210000000000002</v>
      </c>
      <c r="D22">
        <v>10</v>
      </c>
      <c r="F22" s="22">
        <v>0.15334929</v>
      </c>
      <c r="G22" s="22">
        <v>0.42</v>
      </c>
      <c r="H22" s="22">
        <v>13</v>
      </c>
      <c r="L22">
        <f>1-C22/C28</f>
        <v>0.14637734461198959</v>
      </c>
    </row>
    <row r="23" spans="1:12">
      <c r="A23" t="s">
        <v>439</v>
      </c>
      <c r="B23">
        <v>3</v>
      </c>
      <c r="C23" s="22">
        <v>-2.274</v>
      </c>
      <c r="D23">
        <v>6</v>
      </c>
      <c r="F23" s="22">
        <v>0.28226525000000002</v>
      </c>
      <c r="G23">
        <v>8.5999999999999993E-2</v>
      </c>
      <c r="H23">
        <v>5</v>
      </c>
      <c r="L23">
        <f>1-C23/C28</f>
        <v>0.16366311143802859</v>
      </c>
    </row>
    <row r="24" spans="1:12">
      <c r="A24" t="s">
        <v>276</v>
      </c>
      <c r="B24">
        <v>9</v>
      </c>
      <c r="C24">
        <v>-2.3210000000000002</v>
      </c>
      <c r="D24">
        <v>10</v>
      </c>
      <c r="F24" s="22" t="s">
        <v>534</v>
      </c>
      <c r="G24" s="22">
        <v>0.61699999999999999</v>
      </c>
      <c r="H24">
        <v>13</v>
      </c>
      <c r="L24">
        <f>1-C24/C28</f>
        <v>0.14637734461198959</v>
      </c>
    </row>
    <row r="25" spans="1:12">
      <c r="A25" t="s">
        <v>438</v>
      </c>
      <c r="B25">
        <v>3</v>
      </c>
      <c r="C25" s="22">
        <v>-2.274</v>
      </c>
      <c r="D25">
        <v>6</v>
      </c>
      <c r="F25">
        <v>0.28227707000000002</v>
      </c>
      <c r="G25" s="22">
        <v>8.5999999999999993E-2</v>
      </c>
      <c r="H25">
        <v>5</v>
      </c>
      <c r="L25">
        <f>1-C25/C28</f>
        <v>0.16366311143802859</v>
      </c>
    </row>
    <row r="26" spans="1:12">
      <c r="A26" t="s">
        <v>537</v>
      </c>
      <c r="B26">
        <v>19</v>
      </c>
      <c r="C26" s="22">
        <v>-2.3279999999999998</v>
      </c>
      <c r="D26">
        <v>22</v>
      </c>
      <c r="G26" s="22">
        <v>9.82</v>
      </c>
      <c r="H26">
        <v>32</v>
      </c>
      <c r="L26">
        <f>1-C26/C28</f>
        <v>0.14380286870172854</v>
      </c>
    </row>
    <row r="27" spans="1:12">
      <c r="A27" t="s">
        <v>538</v>
      </c>
      <c r="C27" s="22">
        <v>-2.274</v>
      </c>
      <c r="D27">
        <v>6</v>
      </c>
      <c r="G27" s="22">
        <v>0.04</v>
      </c>
      <c r="H27">
        <v>6</v>
      </c>
      <c r="L27">
        <f>1-C27/C28</f>
        <v>0.16366311143802859</v>
      </c>
    </row>
    <row r="28" spans="1:12">
      <c r="C28">
        <v>-2.7189999999999999</v>
      </c>
    </row>
    <row r="29" spans="1:12">
      <c r="A29" t="s">
        <v>435</v>
      </c>
      <c r="B29">
        <v>9</v>
      </c>
      <c r="C29" s="22">
        <v>-3.133</v>
      </c>
      <c r="D29">
        <v>18</v>
      </c>
      <c r="F29">
        <v>9.9843660000000001E-2</v>
      </c>
      <c r="G29" s="22">
        <v>1.143</v>
      </c>
      <c r="H29">
        <v>15</v>
      </c>
      <c r="L29">
        <f>1-C29/C37</f>
        <v>6.0006000600060005E-2</v>
      </c>
    </row>
    <row r="30" spans="1:12">
      <c r="A30" t="s">
        <v>437</v>
      </c>
      <c r="B30">
        <v>2</v>
      </c>
      <c r="C30" s="22">
        <v>-2.1150000000000002</v>
      </c>
      <c r="D30">
        <v>4</v>
      </c>
      <c r="F30">
        <v>0.5</v>
      </c>
      <c r="G30">
        <v>7.3999999999999996E-2</v>
      </c>
      <c r="H30">
        <v>6</v>
      </c>
      <c r="L30">
        <f>1-C30/C37</f>
        <v>0.3654365436543654</v>
      </c>
    </row>
    <row r="31" spans="1:12">
      <c r="A31" t="s">
        <v>436</v>
      </c>
      <c r="B31">
        <v>11</v>
      </c>
      <c r="C31" s="22">
        <v>-3.1339999999999999</v>
      </c>
      <c r="D31">
        <v>22</v>
      </c>
      <c r="F31" s="22">
        <v>7.4750380000000005E-2</v>
      </c>
      <c r="G31" s="22">
        <v>2.403</v>
      </c>
      <c r="H31" s="22">
        <v>24</v>
      </c>
      <c r="L31">
        <f>1-C31/C37</f>
        <v>5.9705970597059843E-2</v>
      </c>
    </row>
    <row r="32" spans="1:12">
      <c r="A32" t="s">
        <v>439</v>
      </c>
      <c r="B32">
        <v>3</v>
      </c>
      <c r="C32" s="22">
        <v>-3.0880000000000001</v>
      </c>
      <c r="D32">
        <v>6</v>
      </c>
      <c r="F32" s="22">
        <v>0.30135909</v>
      </c>
      <c r="G32" s="22">
        <v>0.11700000000000001</v>
      </c>
      <c r="H32" s="22">
        <v>7</v>
      </c>
      <c r="L32">
        <f>1-C32/C37</f>
        <v>7.3507350735073529E-2</v>
      </c>
    </row>
    <row r="33" spans="1:12">
      <c r="A33" t="s">
        <v>276</v>
      </c>
      <c r="B33">
        <v>5</v>
      </c>
      <c r="C33" s="22">
        <v>-3.1269999999999998</v>
      </c>
      <c r="D33">
        <v>10</v>
      </c>
      <c r="F33" s="22">
        <v>0.23951501</v>
      </c>
      <c r="G33" s="22">
        <v>0.433</v>
      </c>
      <c r="H33" s="22">
        <v>14</v>
      </c>
      <c r="L33">
        <f>1-C33/C37</f>
        <v>6.1806180618061979E-2</v>
      </c>
    </row>
    <row r="34" spans="1:12">
      <c r="A34" t="s">
        <v>438</v>
      </c>
      <c r="B34">
        <v>3</v>
      </c>
      <c r="C34" s="22">
        <v>-3.0880000000000001</v>
      </c>
      <c r="D34">
        <v>6</v>
      </c>
      <c r="F34" s="22">
        <v>0.30135951</v>
      </c>
      <c r="G34" s="22">
        <v>0.115</v>
      </c>
      <c r="H34" s="22">
        <v>6</v>
      </c>
      <c r="L34">
        <f>1-C34/C37</f>
        <v>7.3507350735073529E-2</v>
      </c>
    </row>
    <row r="35" spans="1:12">
      <c r="A35" t="s">
        <v>537</v>
      </c>
      <c r="B35">
        <v>25</v>
      </c>
      <c r="C35" s="22">
        <v>-3.1360000000000001</v>
      </c>
      <c r="D35">
        <v>34</v>
      </c>
      <c r="F35" s="22"/>
      <c r="G35" s="22">
        <v>19.64</v>
      </c>
      <c r="H35" s="22">
        <v>37</v>
      </c>
      <c r="L35">
        <f>1-C35/C37</f>
        <v>5.9105910591059074E-2</v>
      </c>
    </row>
    <row r="36" spans="1:12">
      <c r="C36" s="22">
        <v>-3.0880000000000001</v>
      </c>
      <c r="D36">
        <v>6</v>
      </c>
      <c r="F36" s="22"/>
      <c r="G36" s="22">
        <v>0.03</v>
      </c>
      <c r="H36" s="22">
        <v>4</v>
      </c>
      <c r="L36">
        <f>1-C36/C37</f>
        <v>7.3507350735073529E-2</v>
      </c>
    </row>
    <row r="37" spans="1:12">
      <c r="C37">
        <v>-3.3330000000000002</v>
      </c>
    </row>
    <row r="38" spans="1:12">
      <c r="A38" t="s">
        <v>435</v>
      </c>
      <c r="B38">
        <v>5</v>
      </c>
      <c r="C38" s="22">
        <v>-1.75</v>
      </c>
      <c r="D38">
        <v>10</v>
      </c>
      <c r="F38" s="22">
        <v>0.16416961999999999</v>
      </c>
      <c r="G38" s="22">
        <v>0.501</v>
      </c>
      <c r="H38" s="22">
        <v>17</v>
      </c>
      <c r="L38">
        <f>1-C38/C46</f>
        <v>0.19131238447319787</v>
      </c>
    </row>
    <row r="39" spans="1:12">
      <c r="A39" t="s">
        <v>437</v>
      </c>
      <c r="B39">
        <v>3</v>
      </c>
      <c r="C39" s="22">
        <v>-1.73</v>
      </c>
      <c r="D39">
        <v>6</v>
      </c>
      <c r="F39">
        <v>0.17425824000000001</v>
      </c>
      <c r="G39" s="22">
        <v>7.4999999999999997E-2</v>
      </c>
      <c r="H39">
        <v>5</v>
      </c>
      <c r="L39">
        <f>1-C39/C46</f>
        <v>0.20055452865064705</v>
      </c>
    </row>
    <row r="40" spans="1:12">
      <c r="A40" t="s">
        <v>436</v>
      </c>
      <c r="B40">
        <v>13</v>
      </c>
      <c r="C40">
        <v>-1.752</v>
      </c>
      <c r="D40">
        <v>26</v>
      </c>
      <c r="F40" s="22">
        <v>3.9816190000000001E-2</v>
      </c>
      <c r="G40" s="22">
        <v>3.74</v>
      </c>
      <c r="H40" s="22">
        <v>26</v>
      </c>
      <c r="L40">
        <f>1-C40/C46</f>
        <v>0.19038817005545294</v>
      </c>
    </row>
    <row r="41" spans="1:12">
      <c r="A41" t="s">
        <v>439</v>
      </c>
      <c r="B41">
        <v>3</v>
      </c>
      <c r="C41" s="22">
        <v>-1.73</v>
      </c>
      <c r="D41">
        <v>5</v>
      </c>
      <c r="F41" s="22">
        <v>0.17434779</v>
      </c>
      <c r="G41" s="22">
        <v>7.8E-2</v>
      </c>
      <c r="H41" s="22">
        <v>5</v>
      </c>
      <c r="L41">
        <f>1-C41/C46</f>
        <v>0.20055452865064705</v>
      </c>
    </row>
    <row r="42" spans="1:12">
      <c r="A42" t="s">
        <v>276</v>
      </c>
      <c r="B42">
        <v>15</v>
      </c>
      <c r="C42">
        <v>-1.752</v>
      </c>
      <c r="D42">
        <v>14</v>
      </c>
      <c r="F42" s="30" t="s">
        <v>535</v>
      </c>
      <c r="G42" s="22">
        <v>4.7610000000000001</v>
      </c>
      <c r="H42">
        <v>30</v>
      </c>
      <c r="L42">
        <f>1-C42/C46</f>
        <v>0.19038817005545294</v>
      </c>
    </row>
    <row r="43" spans="1:12">
      <c r="A43" t="s">
        <v>438</v>
      </c>
      <c r="B43">
        <v>2</v>
      </c>
      <c r="C43" s="22">
        <v>-1.49</v>
      </c>
      <c r="D43">
        <v>4</v>
      </c>
      <c r="F43">
        <v>0.5</v>
      </c>
      <c r="G43" s="22">
        <v>0.05</v>
      </c>
      <c r="H43">
        <v>5</v>
      </c>
      <c r="L43">
        <f>1-C43/C46</f>
        <v>0.31146025878003702</v>
      </c>
    </row>
    <row r="44" spans="1:12">
      <c r="A44" t="s">
        <v>537</v>
      </c>
      <c r="B44">
        <v>29</v>
      </c>
      <c r="C44" s="22">
        <v>-1.7529999999999999</v>
      </c>
      <c r="D44">
        <v>30</v>
      </c>
      <c r="G44" s="22">
        <v>14.44</v>
      </c>
      <c r="H44">
        <v>25</v>
      </c>
      <c r="L44">
        <f>1-C44/C46</f>
        <v>0.18992606284658053</v>
      </c>
    </row>
    <row r="45" spans="1:12">
      <c r="C45" s="22">
        <v>0</v>
      </c>
      <c r="D45">
        <v>2</v>
      </c>
      <c r="G45" s="22">
        <v>0.01</v>
      </c>
      <c r="H45">
        <v>1</v>
      </c>
      <c r="L45">
        <f>1-C45/C46</f>
        <v>1</v>
      </c>
    </row>
    <row r="46" spans="1:12">
      <c r="C46">
        <v>-2.1640000000000001</v>
      </c>
    </row>
    <row r="47" spans="1:12">
      <c r="A47" t="s">
        <v>435</v>
      </c>
      <c r="B47">
        <f t="shared" ref="B47:C53" si="0">AVERAGE(B2,B11,B20,B29,B38)</f>
        <v>5.8</v>
      </c>
      <c r="C47" s="1">
        <f t="shared" si="0"/>
        <v>-2.0301999999999998</v>
      </c>
      <c r="D47">
        <f t="shared" ref="D47:D52" si="1">AVERAGE(D2,D11,D20,D29,D38)</f>
        <v>11.6</v>
      </c>
      <c r="E47" s="1">
        <f t="shared" ref="E47:E52" si="2">C47+0.01*D47</f>
        <v>-1.9141999999999997</v>
      </c>
      <c r="F47">
        <f t="shared" ref="F47:H52" si="3">AVERAGE(F2,F11,F20,F29,F38)</f>
        <v>0.19724247</v>
      </c>
      <c r="G47">
        <f t="shared" si="3"/>
        <v>0.58839999999999992</v>
      </c>
      <c r="H47">
        <f t="shared" si="3"/>
        <v>14.8</v>
      </c>
      <c r="L47">
        <f t="shared" ref="L47:L54" si="4">AVERAGE(L2,L11,L20,L29,L38)</f>
        <v>0.1559367500605679</v>
      </c>
    </row>
    <row r="48" spans="1:12">
      <c r="A48" t="s">
        <v>437</v>
      </c>
      <c r="B48">
        <f t="shared" si="0"/>
        <v>2.8</v>
      </c>
      <c r="C48" s="1">
        <f t="shared" si="0"/>
        <v>-1.7762</v>
      </c>
      <c r="D48">
        <f t="shared" si="1"/>
        <v>5.6</v>
      </c>
      <c r="E48" s="1">
        <f t="shared" si="2"/>
        <v>-1.7202</v>
      </c>
      <c r="F48">
        <f t="shared" si="3"/>
        <v>0.27802308399999998</v>
      </c>
      <c r="G48">
        <f t="shared" si="3"/>
        <v>8.6199999999999999E-2</v>
      </c>
      <c r="H48">
        <f t="shared" si="3"/>
        <v>5.2</v>
      </c>
      <c r="L48">
        <f t="shared" si="4"/>
        <v>0.25466044937568516</v>
      </c>
    </row>
    <row r="49" spans="1:12">
      <c r="A49" t="s">
        <v>436</v>
      </c>
      <c r="B49">
        <f t="shared" si="0"/>
        <v>8.6</v>
      </c>
      <c r="C49" s="1">
        <f t="shared" si="0"/>
        <v>-2.0308000000000002</v>
      </c>
      <c r="D49">
        <f t="shared" si="1"/>
        <v>17.2</v>
      </c>
      <c r="E49" s="1">
        <f t="shared" si="2"/>
        <v>-1.8588000000000002</v>
      </c>
      <c r="F49">
        <f t="shared" si="3"/>
        <v>8.6789841999999992E-2</v>
      </c>
      <c r="G49">
        <f t="shared" si="3"/>
        <v>1.641</v>
      </c>
      <c r="H49">
        <f t="shared" si="3"/>
        <v>19</v>
      </c>
      <c r="L49">
        <f t="shared" si="4"/>
        <v>0.15569190117641887</v>
      </c>
    </row>
    <row r="50" spans="1:12">
      <c r="A50" t="s">
        <v>439</v>
      </c>
      <c r="B50">
        <f t="shared" si="0"/>
        <v>3</v>
      </c>
      <c r="C50" s="1">
        <f t="shared" si="0"/>
        <v>-1.9707999999999999</v>
      </c>
      <c r="D50">
        <f t="shared" si="1"/>
        <v>5.8</v>
      </c>
      <c r="E50" s="1">
        <f t="shared" si="2"/>
        <v>-1.9127999999999998</v>
      </c>
      <c r="F50">
        <f t="shared" si="3"/>
        <v>0.23831259999999999</v>
      </c>
      <c r="G50">
        <f t="shared" si="3"/>
        <v>9.4400000000000012E-2</v>
      </c>
      <c r="H50">
        <f t="shared" si="3"/>
        <v>5.6</v>
      </c>
      <c r="L50">
        <f t="shared" si="4"/>
        <v>0.19627461079182679</v>
      </c>
    </row>
    <row r="51" spans="1:12">
      <c r="A51" t="s">
        <v>276</v>
      </c>
      <c r="B51">
        <f t="shared" si="0"/>
        <v>8.4</v>
      </c>
      <c r="C51" s="1">
        <f t="shared" si="0"/>
        <v>-2.0272000000000001</v>
      </c>
      <c r="D51">
        <f t="shared" si="1"/>
        <v>10.4</v>
      </c>
      <c r="E51" s="1">
        <f t="shared" si="2"/>
        <v>-1.9232</v>
      </c>
      <c r="F51">
        <f t="shared" si="3"/>
        <v>0.26627716499999998</v>
      </c>
      <c r="G51">
        <f t="shared" si="3"/>
        <v>1.5462</v>
      </c>
      <c r="H51">
        <f t="shared" si="3"/>
        <v>17.2</v>
      </c>
      <c r="L51">
        <f t="shared" si="4"/>
        <v>0.15698808814278578</v>
      </c>
    </row>
    <row r="52" spans="1:12">
      <c r="A52" t="s">
        <v>438</v>
      </c>
      <c r="B52">
        <f t="shared" si="0"/>
        <v>2.6</v>
      </c>
      <c r="C52" s="1">
        <f t="shared" si="0"/>
        <v>-1.8794</v>
      </c>
      <c r="D52">
        <f t="shared" si="1"/>
        <v>5.2</v>
      </c>
      <c r="E52" s="1">
        <f t="shared" si="2"/>
        <v>-1.8273999999999999</v>
      </c>
      <c r="F52">
        <f t="shared" si="3"/>
        <v>0.37127805400000002</v>
      </c>
      <c r="G52">
        <f t="shared" si="3"/>
        <v>7.3399999999999993E-2</v>
      </c>
      <c r="H52">
        <f t="shared" si="3"/>
        <v>4.5999999999999996</v>
      </c>
      <c r="L52">
        <f t="shared" si="4"/>
        <v>0.25990752377090443</v>
      </c>
    </row>
    <row r="53" spans="1:12">
      <c r="A53" t="s">
        <v>537</v>
      </c>
      <c r="B53">
        <f t="shared" si="0"/>
        <v>23.2</v>
      </c>
      <c r="C53" s="1">
        <f t="shared" si="0"/>
        <v>-2.0335999999999999</v>
      </c>
      <c r="D53" s="1">
        <f t="shared" ref="D53:H54" si="5">AVERAGE(D8,D17,D26,D35,D44)</f>
        <v>26</v>
      </c>
      <c r="E53" s="1"/>
      <c r="F53" s="1"/>
      <c r="G53" s="1">
        <f t="shared" si="5"/>
        <v>10.878</v>
      </c>
      <c r="H53" s="1">
        <f t="shared" si="5"/>
        <v>25.4</v>
      </c>
      <c r="L53">
        <f t="shared" si="4"/>
        <v>0.15464597438333147</v>
      </c>
    </row>
    <row r="54" spans="1:12">
      <c r="C54" s="1">
        <f>AVERAGE(C9,C18,C27,C36,C45)</f>
        <v>-1.4967999999999999</v>
      </c>
      <c r="D54" s="1">
        <f t="shared" si="5"/>
        <v>4</v>
      </c>
      <c r="E54" s="1"/>
      <c r="F54" s="1"/>
      <c r="G54" s="1">
        <f t="shared" si="5"/>
        <v>2.1999999999999999E-2</v>
      </c>
      <c r="H54" s="1">
        <f t="shared" si="5"/>
        <v>3.2</v>
      </c>
      <c r="L54">
        <f t="shared" si="4"/>
        <v>0.47841776427850735</v>
      </c>
    </row>
    <row r="55" spans="1:12">
      <c r="C55" s="1"/>
      <c r="D55" s="1"/>
      <c r="E55" s="1"/>
      <c r="F55" s="1"/>
      <c r="G55" s="1"/>
      <c r="H55" s="1"/>
    </row>
    <row r="56" spans="1:12" s="20" customFormat="1"/>
    <row r="57" spans="1:12">
      <c r="A57" t="s">
        <v>435</v>
      </c>
      <c r="C57">
        <v>-2.8780000000000001</v>
      </c>
      <c r="D57">
        <v>14</v>
      </c>
      <c r="E57">
        <f t="shared" ref="E57:E63" si="6">C57+D57*0.01</f>
        <v>-2.738</v>
      </c>
      <c r="G57">
        <v>4.03</v>
      </c>
      <c r="H57">
        <v>7</v>
      </c>
      <c r="L57">
        <f>1-C57/C65</f>
        <v>0.2735991923271075</v>
      </c>
    </row>
    <row r="58" spans="1:12">
      <c r="A58" t="s">
        <v>276</v>
      </c>
      <c r="C58">
        <v>-2.883</v>
      </c>
      <c r="D58">
        <v>22</v>
      </c>
      <c r="E58">
        <f t="shared" si="6"/>
        <v>-2.6629999999999998</v>
      </c>
      <c r="G58">
        <v>22.19</v>
      </c>
      <c r="H58">
        <v>11</v>
      </c>
      <c r="L58">
        <f>1-C58/C65</f>
        <v>0.27233720343260981</v>
      </c>
    </row>
    <row r="59" spans="1:12">
      <c r="A59" t="s">
        <v>436</v>
      </c>
      <c r="C59">
        <v>-2.8780000000000001</v>
      </c>
      <c r="D59">
        <v>14</v>
      </c>
      <c r="E59">
        <f t="shared" si="6"/>
        <v>-2.738</v>
      </c>
      <c r="G59">
        <v>3.4</v>
      </c>
      <c r="H59">
        <v>7</v>
      </c>
      <c r="L59">
        <f>1-C59/C65</f>
        <v>0.2735991923271075</v>
      </c>
    </row>
    <row r="60" spans="1:12">
      <c r="A60" t="s">
        <v>437</v>
      </c>
      <c r="C60">
        <v>-2.2130000000000001</v>
      </c>
      <c r="D60">
        <v>6</v>
      </c>
      <c r="E60">
        <f t="shared" si="6"/>
        <v>-2.153</v>
      </c>
      <c r="G60">
        <v>0.49</v>
      </c>
      <c r="H60">
        <v>3</v>
      </c>
      <c r="L60">
        <f>1-C60/C65</f>
        <v>0.44144371529530546</v>
      </c>
    </row>
    <row r="61" spans="1:12">
      <c r="A61" t="s">
        <v>438</v>
      </c>
      <c r="C61">
        <v>-2.2130000000000001</v>
      </c>
      <c r="D61">
        <v>6</v>
      </c>
      <c r="E61">
        <f t="shared" si="6"/>
        <v>-2.153</v>
      </c>
      <c r="G61">
        <v>0.42</v>
      </c>
      <c r="H61">
        <v>3</v>
      </c>
      <c r="L61">
        <f>1-C61/C65</f>
        <v>0.44144371529530546</v>
      </c>
    </row>
    <row r="62" spans="1:12">
      <c r="A62" t="s">
        <v>439</v>
      </c>
      <c r="C62">
        <v>-2.2130000000000001</v>
      </c>
      <c r="D62">
        <v>6</v>
      </c>
      <c r="E62">
        <f t="shared" si="6"/>
        <v>-2.153</v>
      </c>
      <c r="G62">
        <v>0.4</v>
      </c>
      <c r="H62">
        <v>3</v>
      </c>
      <c r="L62">
        <f>1-C62/C65</f>
        <v>0.44144371529530546</v>
      </c>
    </row>
    <row r="63" spans="1:12">
      <c r="B63">
        <v>25</v>
      </c>
      <c r="C63" s="22">
        <v>-2.8849999999999998</v>
      </c>
      <c r="D63">
        <v>34</v>
      </c>
      <c r="E63">
        <f t="shared" si="6"/>
        <v>-2.5449999999999999</v>
      </c>
      <c r="G63" s="22">
        <v>125.63</v>
      </c>
      <c r="H63">
        <v>56</v>
      </c>
      <c r="L63">
        <f>1-C63/C65</f>
        <v>0.27183240787481078</v>
      </c>
    </row>
    <row r="64" spans="1:12">
      <c r="C64" s="22">
        <v>-2.2130000000000001</v>
      </c>
      <c r="D64">
        <v>6</v>
      </c>
      <c r="F64" s="22"/>
      <c r="G64" s="22">
        <v>0.16</v>
      </c>
      <c r="H64" s="22">
        <v>5</v>
      </c>
      <c r="L64">
        <f>1-C64/C65</f>
        <v>0.44144371529530546</v>
      </c>
    </row>
    <row r="65" spans="1:12">
      <c r="C65">
        <v>-3.9620000000000002</v>
      </c>
    </row>
    <row r="66" spans="1:12">
      <c r="A66" t="s">
        <v>435</v>
      </c>
      <c r="C66">
        <v>-5.3120000000000003</v>
      </c>
      <c r="D66">
        <v>22</v>
      </c>
      <c r="E66">
        <f t="shared" ref="E66:E73" si="7">C66+D66*0.01</f>
        <v>-5.0920000000000005</v>
      </c>
      <c r="G66">
        <v>16.440000000000001</v>
      </c>
      <c r="H66">
        <v>11</v>
      </c>
      <c r="L66">
        <f>1-C66/C74</f>
        <v>0.15669153833941896</v>
      </c>
    </row>
    <row r="67" spans="1:12">
      <c r="A67" t="s">
        <v>276</v>
      </c>
      <c r="C67">
        <v>-5.3049999999999997</v>
      </c>
      <c r="D67">
        <v>18</v>
      </c>
      <c r="E67">
        <f t="shared" si="7"/>
        <v>-5.125</v>
      </c>
      <c r="G67">
        <v>14.34</v>
      </c>
      <c r="H67">
        <v>9</v>
      </c>
      <c r="L67">
        <f>1-C67/C74</f>
        <v>0.15780282584537242</v>
      </c>
    </row>
    <row r="68" spans="1:12">
      <c r="A68" t="s">
        <v>436</v>
      </c>
      <c r="C68">
        <v>-5.3159999999999998</v>
      </c>
      <c r="D68">
        <v>26</v>
      </c>
      <c r="E68">
        <f t="shared" si="7"/>
        <v>-5.056</v>
      </c>
      <c r="G68">
        <v>21.83</v>
      </c>
      <c r="H68">
        <v>13</v>
      </c>
      <c r="L68">
        <f>1-C68/C74</f>
        <v>0.15605651690744571</v>
      </c>
    </row>
    <row r="69" spans="1:12">
      <c r="A69" t="s">
        <v>437</v>
      </c>
      <c r="C69">
        <v>-2.1</v>
      </c>
      <c r="D69">
        <v>6</v>
      </c>
      <c r="E69">
        <f t="shared" si="7"/>
        <v>-2.04</v>
      </c>
      <c r="G69">
        <v>0.11</v>
      </c>
      <c r="H69">
        <v>3</v>
      </c>
      <c r="L69">
        <f>1-C69/C74</f>
        <v>0.66661374821400221</v>
      </c>
    </row>
    <row r="70" spans="1:12">
      <c r="A70" t="s">
        <v>438</v>
      </c>
      <c r="C70">
        <v>-3.6659999999999999</v>
      </c>
      <c r="D70">
        <v>6</v>
      </c>
      <c r="E70">
        <f t="shared" si="7"/>
        <v>-3.6059999999999999</v>
      </c>
      <c r="G70">
        <v>0.37</v>
      </c>
      <c r="H70">
        <v>3</v>
      </c>
      <c r="L70">
        <f>1-C70/C74</f>
        <v>0.41800285759644396</v>
      </c>
    </row>
    <row r="71" spans="1:12">
      <c r="A71" t="s">
        <v>439</v>
      </c>
      <c r="C71">
        <v>-2.1</v>
      </c>
      <c r="D71">
        <v>6</v>
      </c>
      <c r="E71">
        <f t="shared" si="7"/>
        <v>-2.04</v>
      </c>
      <c r="G71">
        <v>0.11</v>
      </c>
      <c r="H71">
        <v>3</v>
      </c>
      <c r="L71">
        <f>1-C71/C74</f>
        <v>0.66661374821400221</v>
      </c>
    </row>
    <row r="72" spans="1:12">
      <c r="B72">
        <v>27</v>
      </c>
      <c r="C72" s="22">
        <v>-5.3230000000000004</v>
      </c>
      <c r="D72">
        <v>42</v>
      </c>
      <c r="E72">
        <f t="shared" si="7"/>
        <v>-4.9030000000000005</v>
      </c>
      <c r="G72" s="22">
        <v>187.9</v>
      </c>
      <c r="H72">
        <v>59</v>
      </c>
      <c r="L72">
        <f>1-C72/C74</f>
        <v>0.15494522940149225</v>
      </c>
    </row>
    <row r="73" spans="1:12">
      <c r="C73" s="22">
        <v>-3.6659999999999999</v>
      </c>
      <c r="D73">
        <v>6</v>
      </c>
      <c r="E73">
        <f t="shared" si="7"/>
        <v>-3.6059999999999999</v>
      </c>
      <c r="G73" s="22">
        <v>0.11</v>
      </c>
      <c r="H73">
        <v>5</v>
      </c>
      <c r="L73">
        <f>1-C73/C74</f>
        <v>0.41800285759644396</v>
      </c>
    </row>
    <row r="74" spans="1:12">
      <c r="C74">
        <v>-6.2990000000000004</v>
      </c>
    </row>
    <row r="75" spans="1:12">
      <c r="A75" t="s">
        <v>435</v>
      </c>
      <c r="C75">
        <v>-3.7309999999999999</v>
      </c>
      <c r="D75">
        <v>26</v>
      </c>
      <c r="E75">
        <f t="shared" ref="E75:E82" si="8">C75+D75*0.01</f>
        <v>-3.4710000000000001</v>
      </c>
      <c r="G75">
        <v>20.29</v>
      </c>
      <c r="H75">
        <v>13</v>
      </c>
      <c r="L75">
        <f>1-C75/C83</f>
        <v>0.2156821526171957</v>
      </c>
    </row>
    <row r="76" spans="1:12">
      <c r="A76" t="s">
        <v>276</v>
      </c>
      <c r="C76">
        <v>-3.7280000000000002</v>
      </c>
      <c r="D76">
        <v>22</v>
      </c>
      <c r="E76">
        <f t="shared" si="8"/>
        <v>-3.508</v>
      </c>
      <c r="G76">
        <v>21.52</v>
      </c>
      <c r="H76">
        <v>11</v>
      </c>
      <c r="L76">
        <f>1-C76/C83</f>
        <v>0.21631280218625171</v>
      </c>
    </row>
    <row r="77" spans="1:12">
      <c r="A77" t="s">
        <v>436</v>
      </c>
      <c r="C77">
        <v>-3.7280000000000002</v>
      </c>
      <c r="D77">
        <v>22</v>
      </c>
      <c r="E77">
        <f t="shared" si="8"/>
        <v>-3.508</v>
      </c>
      <c r="G77">
        <v>14.01</v>
      </c>
      <c r="H77">
        <v>11</v>
      </c>
      <c r="L77">
        <f>1-C77/C83</f>
        <v>0.21631280218625171</v>
      </c>
    </row>
    <row r="78" spans="1:12">
      <c r="A78" t="s">
        <v>437</v>
      </c>
      <c r="C78">
        <v>-2.9649999999999999</v>
      </c>
      <c r="D78">
        <v>6</v>
      </c>
      <c r="E78">
        <f t="shared" si="8"/>
        <v>-2.9049999999999998</v>
      </c>
      <c r="G78">
        <v>0.51</v>
      </c>
      <c r="H78">
        <v>3</v>
      </c>
      <c r="L78">
        <f>1-C78/C83</f>
        <v>0.37670800924952696</v>
      </c>
    </row>
    <row r="79" spans="1:12">
      <c r="A79" t="s">
        <v>438</v>
      </c>
      <c r="C79">
        <v>-2.9649999999999999</v>
      </c>
      <c r="D79">
        <v>6</v>
      </c>
      <c r="E79">
        <f t="shared" si="8"/>
        <v>-2.9049999999999998</v>
      </c>
      <c r="G79">
        <v>0.56000000000000005</v>
      </c>
      <c r="H79">
        <v>3</v>
      </c>
      <c r="L79">
        <f>1-C79/C83</f>
        <v>0.37670800924952696</v>
      </c>
    </row>
    <row r="80" spans="1:12">
      <c r="A80" t="s">
        <v>439</v>
      </c>
      <c r="C80">
        <v>-2.9649999999999999</v>
      </c>
      <c r="D80">
        <v>6</v>
      </c>
      <c r="E80">
        <f t="shared" si="8"/>
        <v>-2.9049999999999998</v>
      </c>
      <c r="G80">
        <v>0.77</v>
      </c>
      <c r="H80">
        <v>3</v>
      </c>
      <c r="L80">
        <f>1-C80/C83</f>
        <v>0.37670800924952696</v>
      </c>
    </row>
    <row r="81" spans="1:12">
      <c r="B81">
        <v>27</v>
      </c>
      <c r="C81" s="22">
        <v>-3.7360000000000002</v>
      </c>
      <c r="D81">
        <v>50</v>
      </c>
      <c r="E81">
        <f t="shared" si="8"/>
        <v>-3.2360000000000002</v>
      </c>
      <c r="G81" s="22">
        <v>122.39</v>
      </c>
      <c r="H81">
        <v>47</v>
      </c>
      <c r="L81">
        <f>1-C81/C83</f>
        <v>0.21463107000210202</v>
      </c>
    </row>
    <row r="82" spans="1:12">
      <c r="C82" s="22">
        <v>-2.9649999999999999</v>
      </c>
      <c r="D82">
        <v>6</v>
      </c>
      <c r="E82">
        <f t="shared" si="8"/>
        <v>-2.9049999999999998</v>
      </c>
      <c r="G82" s="22">
        <v>0.17</v>
      </c>
      <c r="H82">
        <v>7</v>
      </c>
      <c r="L82">
        <f>1-C82/C83</f>
        <v>0.37670800924952696</v>
      </c>
    </row>
    <row r="83" spans="1:12">
      <c r="C83">
        <v>-4.7569999999999997</v>
      </c>
    </row>
    <row r="84" spans="1:12">
      <c r="A84" t="s">
        <v>435</v>
      </c>
      <c r="C84">
        <v>-4.0730000000000004</v>
      </c>
      <c r="D84">
        <v>14</v>
      </c>
      <c r="E84">
        <f t="shared" ref="E84:E91" si="9">C84+D84*0.01</f>
        <v>-3.9330000000000003</v>
      </c>
      <c r="G84">
        <v>6.87</v>
      </c>
      <c r="H84">
        <v>7</v>
      </c>
      <c r="L84">
        <f>1-C84/C92</f>
        <v>0.23223374175306299</v>
      </c>
    </row>
    <row r="85" spans="1:12">
      <c r="A85" t="s">
        <v>276</v>
      </c>
      <c r="C85">
        <v>-4.0730000000000004</v>
      </c>
      <c r="D85">
        <v>14</v>
      </c>
      <c r="E85">
        <f t="shared" si="9"/>
        <v>-3.9330000000000003</v>
      </c>
      <c r="G85">
        <v>7.84</v>
      </c>
      <c r="H85">
        <v>7</v>
      </c>
      <c r="L85">
        <f>1-C85/C92</f>
        <v>0.23223374175306299</v>
      </c>
    </row>
    <row r="86" spans="1:12">
      <c r="A86" t="s">
        <v>436</v>
      </c>
      <c r="C86">
        <v>-4.0449999999999999</v>
      </c>
      <c r="D86">
        <v>10</v>
      </c>
      <c r="E86">
        <f t="shared" si="9"/>
        <v>-3.9449999999999998</v>
      </c>
      <c r="G86">
        <v>1.75</v>
      </c>
      <c r="H86">
        <v>5</v>
      </c>
      <c r="L86">
        <f>1-C86/C92</f>
        <v>0.23751178133836004</v>
      </c>
    </row>
    <row r="87" spans="1:12">
      <c r="A87" t="s">
        <v>437</v>
      </c>
      <c r="C87">
        <v>-2.681</v>
      </c>
      <c r="D87">
        <v>4</v>
      </c>
      <c r="E87">
        <f t="shared" si="9"/>
        <v>-2.641</v>
      </c>
      <c r="G87">
        <v>0.3</v>
      </c>
      <c r="H87">
        <v>2</v>
      </c>
      <c r="L87">
        <f>1-C87/C92</f>
        <v>0.49462770970782277</v>
      </c>
    </row>
    <row r="88" spans="1:12">
      <c r="A88" t="s">
        <v>438</v>
      </c>
      <c r="C88">
        <v>-3.371</v>
      </c>
      <c r="D88">
        <v>6</v>
      </c>
      <c r="E88">
        <f t="shared" si="9"/>
        <v>-3.3109999999999999</v>
      </c>
      <c r="G88">
        <v>0.54</v>
      </c>
      <c r="H88">
        <v>3</v>
      </c>
      <c r="L88">
        <f>1-C88/C92</f>
        <v>0.36456173421300653</v>
      </c>
    </row>
    <row r="89" spans="1:12">
      <c r="A89" t="s">
        <v>439</v>
      </c>
      <c r="C89">
        <v>-3.371</v>
      </c>
      <c r="D89">
        <v>6</v>
      </c>
      <c r="E89">
        <f t="shared" si="9"/>
        <v>-3.3109999999999999</v>
      </c>
      <c r="G89">
        <v>0.62</v>
      </c>
      <c r="H89">
        <v>3</v>
      </c>
      <c r="L89">
        <f>1-C89/C92</f>
        <v>0.36456173421300653</v>
      </c>
    </row>
    <row r="90" spans="1:12">
      <c r="B90">
        <v>25</v>
      </c>
      <c r="C90" s="22">
        <v>-4.0979999999999999</v>
      </c>
      <c r="D90">
        <v>42</v>
      </c>
      <c r="E90">
        <f t="shared" si="9"/>
        <v>-3.6779999999999999</v>
      </c>
      <c r="G90" s="22">
        <v>103.61</v>
      </c>
      <c r="H90">
        <v>44</v>
      </c>
      <c r="L90">
        <f>1-C90/C92</f>
        <v>0.22752120640904805</v>
      </c>
    </row>
    <row r="91" spans="1:12">
      <c r="C91" s="22">
        <v>-3.371</v>
      </c>
      <c r="D91">
        <v>6</v>
      </c>
      <c r="E91">
        <f t="shared" si="9"/>
        <v>-3.3109999999999999</v>
      </c>
      <c r="G91" s="22">
        <v>0.16</v>
      </c>
      <c r="H91">
        <v>8</v>
      </c>
      <c r="L91">
        <f>1-C91/C92</f>
        <v>0.36456173421300653</v>
      </c>
    </row>
    <row r="92" spans="1:12">
      <c r="C92">
        <v>-5.3049999999999997</v>
      </c>
    </row>
    <row r="93" spans="1:12">
      <c r="A93" t="s">
        <v>435</v>
      </c>
      <c r="C93">
        <v>-3.2879999999999998</v>
      </c>
      <c r="D93">
        <v>22</v>
      </c>
      <c r="E93">
        <f t="shared" ref="E93:E100" si="10">C93+D93*0.01</f>
        <v>-3.0679999999999996</v>
      </c>
      <c r="G93">
        <v>29.41</v>
      </c>
      <c r="H93">
        <v>11</v>
      </c>
      <c r="L93">
        <f>1-C93/C101</f>
        <v>0.19961051606621227</v>
      </c>
    </row>
    <row r="94" spans="1:12">
      <c r="A94" t="s">
        <v>276</v>
      </c>
      <c r="C94">
        <v>-3.286</v>
      </c>
      <c r="D94">
        <v>18</v>
      </c>
      <c r="E94">
        <f t="shared" si="10"/>
        <v>-3.1059999999999999</v>
      </c>
      <c r="G94">
        <v>16.72</v>
      </c>
      <c r="H94">
        <v>13</v>
      </c>
      <c r="L94">
        <f>1-C94/C101</f>
        <v>0.20009737098344682</v>
      </c>
    </row>
    <row r="95" spans="1:12">
      <c r="A95" t="s">
        <v>436</v>
      </c>
      <c r="C95">
        <v>-3.282</v>
      </c>
      <c r="D95">
        <v>14</v>
      </c>
      <c r="E95">
        <f t="shared" si="10"/>
        <v>-3.1419999999999999</v>
      </c>
      <c r="G95">
        <v>6.15</v>
      </c>
      <c r="H95">
        <v>7</v>
      </c>
      <c r="L95">
        <f>1-C95/C101</f>
        <v>0.20107108081791614</v>
      </c>
    </row>
    <row r="96" spans="1:12">
      <c r="A96" t="s">
        <v>437</v>
      </c>
      <c r="C96">
        <v>-2.9340000000000002</v>
      </c>
      <c r="D96">
        <v>6</v>
      </c>
      <c r="E96">
        <f t="shared" si="10"/>
        <v>-2.8740000000000001</v>
      </c>
      <c r="G96">
        <v>0.67</v>
      </c>
      <c r="H96">
        <v>3</v>
      </c>
      <c r="L96">
        <f>1-C96/C101</f>
        <v>0.28578383641674776</v>
      </c>
    </row>
    <row r="97" spans="1:12">
      <c r="A97" t="s">
        <v>438</v>
      </c>
      <c r="C97">
        <v>-2.9340000000000002</v>
      </c>
      <c r="D97">
        <v>6</v>
      </c>
      <c r="E97">
        <f t="shared" si="10"/>
        <v>-2.8740000000000001</v>
      </c>
      <c r="G97">
        <v>0.61</v>
      </c>
      <c r="H97">
        <v>3</v>
      </c>
      <c r="L97">
        <f>1-C97/C101</f>
        <v>0.28578383641674776</v>
      </c>
    </row>
    <row r="98" spans="1:12">
      <c r="A98" t="s">
        <v>439</v>
      </c>
      <c r="C98">
        <v>-2.9340000000000002</v>
      </c>
      <c r="D98">
        <v>6</v>
      </c>
      <c r="E98">
        <f t="shared" si="10"/>
        <v>-2.8740000000000001</v>
      </c>
      <c r="G98">
        <v>0.66</v>
      </c>
      <c r="H98">
        <v>3</v>
      </c>
      <c r="L98">
        <f>1-C98/C101</f>
        <v>0.28578383641674776</v>
      </c>
    </row>
    <row r="99" spans="1:12">
      <c r="B99">
        <v>27</v>
      </c>
      <c r="C99" s="22">
        <v>-3.2909999999999999</v>
      </c>
      <c r="D99">
        <v>38</v>
      </c>
      <c r="E99">
        <f t="shared" si="10"/>
        <v>-2.911</v>
      </c>
      <c r="G99" s="22">
        <v>120.12</v>
      </c>
      <c r="H99">
        <v>48</v>
      </c>
      <c r="L99">
        <f>1-C99/C101</f>
        <v>0.19888023369036023</v>
      </c>
    </row>
    <row r="100" spans="1:12">
      <c r="C100" s="22">
        <v>-2.448</v>
      </c>
      <c r="D100">
        <v>4</v>
      </c>
      <c r="E100">
        <f t="shared" si="10"/>
        <v>-2.4079999999999999</v>
      </c>
      <c r="G100" s="22">
        <v>0.04</v>
      </c>
      <c r="H100">
        <v>3</v>
      </c>
      <c r="L100">
        <f>1-C100/C101</f>
        <v>0.40408958130477113</v>
      </c>
    </row>
    <row r="101" spans="1:12">
      <c r="C101">
        <v>-4.1079999999999997</v>
      </c>
    </row>
    <row r="102" spans="1:12">
      <c r="A102" t="s">
        <v>435</v>
      </c>
      <c r="C102" s="1">
        <f t="shared" ref="C102:E107" si="11">AVERAGE(C57,C66,C75,C84,C93)</f>
        <v>-3.8563999999999998</v>
      </c>
      <c r="D102">
        <f t="shared" si="11"/>
        <v>19.600000000000001</v>
      </c>
      <c r="E102" s="1">
        <f t="shared" si="11"/>
        <v>-3.6604000000000001</v>
      </c>
      <c r="G102" s="3">
        <f t="shared" ref="G102:H107" si="12">AVERAGE(G57,G66,G75,G84,G93)</f>
        <v>15.408000000000001</v>
      </c>
      <c r="H102">
        <f t="shared" si="12"/>
        <v>9.8000000000000007</v>
      </c>
      <c r="L102" s="31">
        <f t="shared" ref="L102:L107" si="13">AVERAGE(L57,L66,L75,L84,L93)</f>
        <v>0.21556342822059946</v>
      </c>
    </row>
    <row r="103" spans="1:12">
      <c r="A103" t="s">
        <v>276</v>
      </c>
      <c r="C103" s="1">
        <f t="shared" si="11"/>
        <v>-3.8549999999999995</v>
      </c>
      <c r="D103">
        <f t="shared" si="11"/>
        <v>18.8</v>
      </c>
      <c r="E103" s="1">
        <f t="shared" si="11"/>
        <v>-3.6670000000000003</v>
      </c>
      <c r="G103" s="3">
        <f t="shared" si="12"/>
        <v>16.521999999999998</v>
      </c>
      <c r="H103">
        <f t="shared" si="12"/>
        <v>10.199999999999999</v>
      </c>
      <c r="L103" s="31">
        <f t="shared" si="13"/>
        <v>0.21575678884014876</v>
      </c>
    </row>
    <row r="104" spans="1:12">
      <c r="A104" t="s">
        <v>436</v>
      </c>
      <c r="C104" s="1">
        <f t="shared" si="11"/>
        <v>-3.8497999999999997</v>
      </c>
      <c r="D104">
        <f t="shared" si="11"/>
        <v>17.2</v>
      </c>
      <c r="E104" s="1">
        <f t="shared" si="11"/>
        <v>-3.6778</v>
      </c>
      <c r="G104" s="3">
        <f t="shared" si="12"/>
        <v>9.427999999999999</v>
      </c>
      <c r="H104">
        <f t="shared" si="12"/>
        <v>8.6</v>
      </c>
      <c r="L104" s="31">
        <f t="shared" si="13"/>
        <v>0.21691027471541621</v>
      </c>
    </row>
    <row r="105" spans="1:12">
      <c r="A105" t="s">
        <v>437</v>
      </c>
      <c r="C105" s="1">
        <f t="shared" si="11"/>
        <v>-2.5786000000000002</v>
      </c>
      <c r="D105">
        <f t="shared" si="11"/>
        <v>5.6</v>
      </c>
      <c r="E105" s="1">
        <f t="shared" si="11"/>
        <v>-2.5225999999999997</v>
      </c>
      <c r="G105" s="3">
        <f t="shared" si="12"/>
        <v>0.41600000000000004</v>
      </c>
      <c r="H105">
        <f t="shared" si="12"/>
        <v>2.8</v>
      </c>
      <c r="L105" s="31">
        <f t="shared" si="13"/>
        <v>0.453035403776681</v>
      </c>
    </row>
    <row r="106" spans="1:12">
      <c r="A106" t="s">
        <v>438</v>
      </c>
      <c r="C106" s="1">
        <f t="shared" si="11"/>
        <v>-3.0298000000000003</v>
      </c>
      <c r="D106">
        <f t="shared" si="11"/>
        <v>6</v>
      </c>
      <c r="E106" s="1">
        <f t="shared" si="11"/>
        <v>-2.9698000000000002</v>
      </c>
      <c r="G106" s="3">
        <f t="shared" si="12"/>
        <v>0.5</v>
      </c>
      <c r="H106">
        <f t="shared" si="12"/>
        <v>3</v>
      </c>
      <c r="L106" s="31">
        <f t="shared" si="13"/>
        <v>0.37730003055420613</v>
      </c>
    </row>
    <row r="107" spans="1:12">
      <c r="A107" t="s">
        <v>439</v>
      </c>
      <c r="C107" s="1">
        <f t="shared" si="11"/>
        <v>-2.7166000000000006</v>
      </c>
      <c r="D107">
        <f t="shared" si="11"/>
        <v>6</v>
      </c>
      <c r="E107" s="1">
        <f t="shared" si="11"/>
        <v>-2.6566000000000001</v>
      </c>
      <c r="G107" s="3">
        <f t="shared" si="12"/>
        <v>0.51200000000000001</v>
      </c>
      <c r="H107">
        <f t="shared" si="12"/>
        <v>3</v>
      </c>
      <c r="L107" s="31">
        <f t="shared" si="13"/>
        <v>0.42702220867771779</v>
      </c>
    </row>
    <row r="108" spans="1:12">
      <c r="B108" s="1">
        <f>AVERAGE(B63,B72,B81,B90,B99)</f>
        <v>26.2</v>
      </c>
      <c r="C108" s="1">
        <f>AVERAGE(C63,C72,C81,C90,C99)</f>
        <v>-3.8666000000000005</v>
      </c>
      <c r="D108" s="1">
        <f>AVERAGE(D63,D72,D81,D90,D99)</f>
        <v>41.2</v>
      </c>
      <c r="E108" s="1">
        <f>AVERAGE(E63,E72,E81,E90,E99)</f>
        <v>-3.4546000000000006</v>
      </c>
      <c r="G108" s="3">
        <f>AVERAGE(G63,G72,G81,G90,G99)</f>
        <v>131.93</v>
      </c>
      <c r="H108" s="3">
        <f>AVERAGE(H63,H72,H81,H90,H99)</f>
        <v>50.8</v>
      </c>
      <c r="L108" s="31">
        <f>AVERAGE(L63,L72,L81,L90,L99)</f>
        <v>0.21356202947556263</v>
      </c>
    </row>
    <row r="109" spans="1:12">
      <c r="C109" s="1">
        <f>AVERAGE(C64,C73,C82,C91,C100)</f>
        <v>-2.9325999999999999</v>
      </c>
      <c r="D109" s="1">
        <f>AVERAGE(D64,D73,D82,D91,D100)</f>
        <v>5.6</v>
      </c>
      <c r="E109" s="1">
        <f>AVERAGE(E64,E73,E82,E91,E100)</f>
        <v>-3.0574999999999997</v>
      </c>
      <c r="G109" s="3">
        <f>AVERAGE(G64,G73,G82,G91,G100)</f>
        <v>0.12800000000000003</v>
      </c>
      <c r="H109" s="3">
        <f>AVERAGE(H64,H73,H82,H91,H100)</f>
        <v>5.6</v>
      </c>
      <c r="L109" s="31">
        <f>AVERAGE(L64,L73,L82,L91,L100)</f>
        <v>0.40096117953181076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C1F7-3E09-4E4E-BA36-8FCB329B50FE}">
  <dimension ref="A1:I34"/>
  <sheetViews>
    <sheetView workbookViewId="0">
      <selection activeCell="D29" sqref="D29"/>
    </sheetView>
  </sheetViews>
  <sheetFormatPr baseColWidth="10" defaultRowHeight="16"/>
  <cols>
    <col min="2" max="2" width="22.6640625" customWidth="1"/>
    <col min="3" max="3" width="43" customWidth="1"/>
    <col min="4" max="4" width="38.33203125" customWidth="1"/>
    <col min="5" max="5" width="42.83203125" customWidth="1"/>
    <col min="7" max="7" width="24.33203125" customWidth="1"/>
    <col min="8" max="8" width="10.83203125" style="20"/>
  </cols>
  <sheetData>
    <row r="1" spans="1:9" ht="17">
      <c r="A1" t="s">
        <v>54</v>
      </c>
      <c r="B1" s="19" t="s">
        <v>457</v>
      </c>
      <c r="C1" s="19" t="s">
        <v>494</v>
      </c>
      <c r="D1" s="19" t="s">
        <v>463</v>
      </c>
      <c r="E1" s="19" t="s">
        <v>465</v>
      </c>
      <c r="F1" s="19" t="s">
        <v>473</v>
      </c>
      <c r="I1" t="s">
        <v>500</v>
      </c>
    </row>
    <row r="2" spans="1:9" ht="17">
      <c r="B2" s="19" t="s">
        <v>458</v>
      </c>
      <c r="C2" s="19" t="s">
        <v>495</v>
      </c>
      <c r="D2" s="19" t="s">
        <v>464</v>
      </c>
      <c r="E2" s="19" t="s">
        <v>466</v>
      </c>
      <c r="F2" s="19" t="s">
        <v>474</v>
      </c>
    </row>
    <row r="3" spans="1:9" ht="17">
      <c r="A3" t="s">
        <v>416</v>
      </c>
      <c r="B3" s="19" t="s">
        <v>451</v>
      </c>
      <c r="C3" s="19" t="s">
        <v>487</v>
      </c>
      <c r="D3" s="19" t="s">
        <v>455</v>
      </c>
      <c r="E3" s="19" t="s">
        <v>459</v>
      </c>
      <c r="F3" s="19" t="s">
        <v>475</v>
      </c>
      <c r="I3" s="19" t="s">
        <v>505</v>
      </c>
    </row>
    <row r="4" spans="1:9" ht="17">
      <c r="B4" s="19" t="s">
        <v>452</v>
      </c>
      <c r="C4" s="19" t="s">
        <v>488</v>
      </c>
      <c r="D4" s="19" t="s">
        <v>456</v>
      </c>
      <c r="E4" s="19" t="s">
        <v>460</v>
      </c>
      <c r="F4" s="19" t="s">
        <v>476</v>
      </c>
    </row>
    <row r="5" spans="1:9" ht="17">
      <c r="A5" t="s">
        <v>431</v>
      </c>
      <c r="B5" s="19" t="s">
        <v>453</v>
      </c>
      <c r="C5" s="19" t="s">
        <v>489</v>
      </c>
      <c r="D5" s="19" t="s">
        <v>461</v>
      </c>
      <c r="E5" s="19" t="s">
        <v>467</v>
      </c>
      <c r="F5" s="19" t="s">
        <v>477</v>
      </c>
      <c r="I5" t="s">
        <v>507</v>
      </c>
    </row>
    <row r="6" spans="1:9" ht="17">
      <c r="B6" s="19" t="s">
        <v>454</v>
      </c>
      <c r="C6" s="19" t="s">
        <v>490</v>
      </c>
      <c r="D6" s="19" t="s">
        <v>462</v>
      </c>
      <c r="E6" s="19" t="s">
        <v>468</v>
      </c>
      <c r="F6" s="19" t="s">
        <v>478</v>
      </c>
    </row>
    <row r="7" spans="1:9" ht="35">
      <c r="A7" t="s">
        <v>432</v>
      </c>
      <c r="B7" s="2" t="s">
        <v>471</v>
      </c>
      <c r="C7" s="19" t="s">
        <v>492</v>
      </c>
      <c r="D7" s="19" t="s">
        <v>469</v>
      </c>
      <c r="E7" s="19" t="s">
        <v>479</v>
      </c>
      <c r="F7" s="19" t="s">
        <v>481</v>
      </c>
      <c r="I7" t="s">
        <v>498</v>
      </c>
    </row>
    <row r="8" spans="1:9" ht="17">
      <c r="B8" t="s">
        <v>472</v>
      </c>
      <c r="C8" s="19" t="s">
        <v>493</v>
      </c>
      <c r="D8" s="19" t="s">
        <v>470</v>
      </c>
      <c r="E8" s="19" t="s">
        <v>480</v>
      </c>
      <c r="F8" s="19" t="s">
        <v>482</v>
      </c>
    </row>
    <row r="9" spans="1:9" ht="17">
      <c r="A9" t="s">
        <v>442</v>
      </c>
      <c r="B9" s="19" t="s">
        <v>443</v>
      </c>
      <c r="C9" s="19" t="s">
        <v>485</v>
      </c>
      <c r="D9" s="19" t="s">
        <v>445</v>
      </c>
      <c r="E9" s="19" t="s">
        <v>447</v>
      </c>
      <c r="F9" s="19" t="s">
        <v>449</v>
      </c>
      <c r="I9" t="s">
        <v>491</v>
      </c>
    </row>
    <row r="10" spans="1:9" ht="17">
      <c r="B10" s="19" t="s">
        <v>444</v>
      </c>
      <c r="C10" s="19" t="s">
        <v>486</v>
      </c>
      <c r="D10" s="19" t="s">
        <v>446</v>
      </c>
      <c r="E10" s="19" t="s">
        <v>448</v>
      </c>
      <c r="F10" s="19" t="s">
        <v>450</v>
      </c>
    </row>
    <row r="12" spans="1:9" ht="17">
      <c r="A12" t="s">
        <v>54</v>
      </c>
      <c r="B12" t="s">
        <v>484</v>
      </c>
      <c r="C12" s="19" t="s">
        <v>484</v>
      </c>
      <c r="D12" s="19" t="s">
        <v>484</v>
      </c>
      <c r="E12" s="19" t="s">
        <v>484</v>
      </c>
      <c r="F12" s="19" t="s">
        <v>484</v>
      </c>
    </row>
    <row r="13" spans="1:9">
      <c r="A13" t="s">
        <v>416</v>
      </c>
    </row>
    <row r="14" spans="1:9">
      <c r="A14" t="s">
        <v>431</v>
      </c>
    </row>
    <row r="15" spans="1:9">
      <c r="A15" t="s">
        <v>432</v>
      </c>
    </row>
    <row r="16" spans="1:9">
      <c r="A16" t="s">
        <v>483</v>
      </c>
    </row>
    <row r="18" spans="1:3">
      <c r="A18" t="s">
        <v>54</v>
      </c>
      <c r="C18" t="s">
        <v>484</v>
      </c>
    </row>
    <row r="19" spans="1:3">
      <c r="A19" t="s">
        <v>416</v>
      </c>
      <c r="C19">
        <v>646</v>
      </c>
    </row>
    <row r="20" spans="1:3">
      <c r="A20" t="s">
        <v>431</v>
      </c>
      <c r="C20" t="s">
        <v>484</v>
      </c>
    </row>
    <row r="21" spans="1:3">
      <c r="A21" t="s">
        <v>432</v>
      </c>
      <c r="C21">
        <v>2453</v>
      </c>
    </row>
    <row r="22" spans="1:3">
      <c r="A22" t="s">
        <v>483</v>
      </c>
      <c r="C22" t="s">
        <v>508</v>
      </c>
    </row>
    <row r="24" spans="1:3">
      <c r="A24" t="s">
        <v>54</v>
      </c>
    </row>
    <row r="25" spans="1:3">
      <c r="A25" t="s">
        <v>416</v>
      </c>
    </row>
    <row r="26" spans="1:3">
      <c r="A26" t="s">
        <v>431</v>
      </c>
    </row>
    <row r="27" spans="1:3">
      <c r="A27" t="s">
        <v>432</v>
      </c>
    </row>
    <row r="28" spans="1:3">
      <c r="A28" t="s">
        <v>483</v>
      </c>
    </row>
    <row r="30" spans="1:3">
      <c r="A30" t="s">
        <v>54</v>
      </c>
    </row>
    <row r="31" spans="1:3">
      <c r="A31" t="s">
        <v>416</v>
      </c>
    </row>
    <row r="32" spans="1:3">
      <c r="A32" t="s">
        <v>431</v>
      </c>
    </row>
    <row r="33" spans="1:1">
      <c r="A33" t="s">
        <v>432</v>
      </c>
    </row>
    <row r="34" spans="1:1">
      <c r="A34" t="s">
        <v>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:F10"/>
  <sheetViews>
    <sheetView workbookViewId="0">
      <selection activeCell="F5" sqref="F5"/>
    </sheetView>
  </sheetViews>
  <sheetFormatPr baseColWidth="10" defaultRowHeight="16"/>
  <cols>
    <col min="4" max="5" width="11.5" customWidth="1"/>
    <col min="6" max="6" width="13.5" customWidth="1"/>
  </cols>
  <sheetData>
    <row r="1" spans="1:6">
      <c r="A1" s="24" t="s">
        <v>509</v>
      </c>
      <c r="B1" s="24" t="s">
        <v>510</v>
      </c>
      <c r="C1" s="24" t="s">
        <v>511</v>
      </c>
      <c r="D1" s="24" t="s">
        <v>512</v>
      </c>
      <c r="E1" s="24" t="s">
        <v>523</v>
      </c>
      <c r="F1" s="24" t="s">
        <v>513</v>
      </c>
    </row>
    <row r="2" spans="1:6">
      <c r="A2" s="24" t="s">
        <v>514</v>
      </c>
      <c r="B2" s="24">
        <v>2</v>
      </c>
      <c r="C2" s="24">
        <v>2</v>
      </c>
      <c r="D2" s="24">
        <v>40</v>
      </c>
      <c r="E2" s="24">
        <f>C2*D2</f>
        <v>80</v>
      </c>
      <c r="F2" s="24">
        <v>0.01</v>
      </c>
    </row>
    <row r="3" spans="1:6">
      <c r="A3" s="24" t="s">
        <v>515</v>
      </c>
      <c r="B3" s="24">
        <v>4</v>
      </c>
      <c r="C3" s="24">
        <v>2</v>
      </c>
      <c r="D3" s="24">
        <v>40</v>
      </c>
      <c r="E3" s="24">
        <f t="shared" ref="E3:E10" si="0">C3*D3</f>
        <v>80</v>
      </c>
      <c r="F3" s="24">
        <v>0.01</v>
      </c>
    </row>
    <row r="4" spans="1:6">
      <c r="A4" s="24" t="s">
        <v>516</v>
      </c>
      <c r="B4" s="24">
        <v>6</v>
      </c>
      <c r="C4" s="24">
        <v>2</v>
      </c>
      <c r="D4" s="24">
        <v>40</v>
      </c>
      <c r="E4" s="24">
        <f t="shared" si="0"/>
        <v>80</v>
      </c>
      <c r="F4" s="24">
        <v>0.01</v>
      </c>
    </row>
    <row r="5" spans="1:6">
      <c r="A5" s="24" t="s">
        <v>517</v>
      </c>
      <c r="B5" s="24">
        <v>2</v>
      </c>
      <c r="C5" s="24">
        <v>2</v>
      </c>
      <c r="D5" s="24">
        <v>100</v>
      </c>
      <c r="E5" s="24">
        <f t="shared" si="0"/>
        <v>200</v>
      </c>
      <c r="F5" s="24">
        <v>1E-3</v>
      </c>
    </row>
    <row r="6" spans="1:6">
      <c r="A6" s="24" t="s">
        <v>518</v>
      </c>
      <c r="B6" s="24">
        <v>2</v>
      </c>
      <c r="C6" s="24">
        <v>2</v>
      </c>
      <c r="D6" s="24">
        <v>200</v>
      </c>
      <c r="E6" s="24">
        <f t="shared" si="0"/>
        <v>400</v>
      </c>
      <c r="F6" s="24">
        <v>1E-3</v>
      </c>
    </row>
    <row r="7" spans="1:6">
      <c r="A7" s="24" t="s">
        <v>519</v>
      </c>
      <c r="B7" s="24">
        <v>2</v>
      </c>
      <c r="C7" s="24">
        <v>2</v>
      </c>
      <c r="D7" s="24">
        <v>300</v>
      </c>
      <c r="E7" s="24">
        <f t="shared" si="0"/>
        <v>600</v>
      </c>
      <c r="F7" s="24">
        <v>1E-4</v>
      </c>
    </row>
    <row r="8" spans="1:6">
      <c r="A8" s="24" t="s">
        <v>520</v>
      </c>
      <c r="B8" s="24">
        <v>2</v>
      </c>
      <c r="C8" s="24">
        <v>2</v>
      </c>
      <c r="D8" s="24">
        <v>400</v>
      </c>
      <c r="E8" s="24">
        <f t="shared" si="0"/>
        <v>800</v>
      </c>
      <c r="F8" s="24">
        <v>1E-4</v>
      </c>
    </row>
    <row r="9" spans="1:6">
      <c r="A9" s="24" t="s">
        <v>521</v>
      </c>
      <c r="B9" s="24">
        <v>2</v>
      </c>
      <c r="C9" s="24">
        <v>5</v>
      </c>
      <c r="D9" s="24">
        <v>80</v>
      </c>
      <c r="E9" s="24">
        <f t="shared" si="0"/>
        <v>400</v>
      </c>
      <c r="F9" s="24">
        <v>1E-3</v>
      </c>
    </row>
    <row r="10" spans="1:6">
      <c r="A10" s="24" t="s">
        <v>522</v>
      </c>
      <c r="B10" s="24">
        <v>4</v>
      </c>
      <c r="C10" s="24">
        <v>12</v>
      </c>
      <c r="D10" s="24">
        <v>200</v>
      </c>
      <c r="E10" s="24">
        <f t="shared" si="0"/>
        <v>2400</v>
      </c>
      <c r="F10" s="24">
        <v>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N91"/>
  <sheetViews>
    <sheetView topLeftCell="B5" zoomScale="106" workbookViewId="0">
      <selection activeCell="M22" sqref="M22"/>
    </sheetView>
  </sheetViews>
  <sheetFormatPr baseColWidth="10" defaultRowHeight="16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14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4">
      <c r="A2" s="33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  <c r="J2" s="1">
        <f t="shared" ref="J2:J22" si="0">1-D2</f>
        <v>0.99999999884099999</v>
      </c>
    </row>
    <row r="3" spans="1:14">
      <c r="A3" s="33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  <c r="J3" s="1">
        <f t="shared" si="0"/>
        <v>0.99967919999999999</v>
      </c>
    </row>
    <row r="4" spans="1:14" ht="31" customHeight="1">
      <c r="A4" s="33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  <c r="J4" s="1">
        <f t="shared" si="0"/>
        <v>0.99973460000000003</v>
      </c>
    </row>
    <row r="5" spans="1:14">
      <c r="A5" s="33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1">D5+E5*0.001</f>
        <v>0.11660090000000001</v>
      </c>
      <c r="G5">
        <v>0.01</v>
      </c>
      <c r="H5" t="s">
        <v>8</v>
      </c>
      <c r="J5" s="1">
        <f t="shared" si="0"/>
        <v>0.99939909999999998</v>
      </c>
      <c r="K5" s="8">
        <f>(D5-D2)/D5</f>
        <v>0.99999807122649353</v>
      </c>
    </row>
    <row r="6" spans="1:14" ht="34">
      <c r="A6" s="33"/>
      <c r="B6" t="s">
        <v>116</v>
      </c>
      <c r="C6" t="s">
        <v>30</v>
      </c>
      <c r="D6">
        <v>0.158</v>
      </c>
      <c r="E6">
        <v>22</v>
      </c>
      <c r="F6" s="1">
        <f t="shared" si="1"/>
        <v>0.18</v>
      </c>
      <c r="G6">
        <v>19.29</v>
      </c>
      <c r="H6" s="2" t="s">
        <v>10</v>
      </c>
      <c r="J6" s="1">
        <f t="shared" si="0"/>
        <v>0.84199999999999997</v>
      </c>
      <c r="K6" s="8">
        <f>(D6-D2)/D6</f>
        <v>0.99999999266455697</v>
      </c>
    </row>
    <row r="7" spans="1:14" ht="34">
      <c r="A7" s="33"/>
      <c r="B7" t="s">
        <v>117</v>
      </c>
      <c r="C7" t="s">
        <v>31</v>
      </c>
      <c r="D7">
        <v>1.0999999999999999E-2</v>
      </c>
      <c r="E7">
        <v>39</v>
      </c>
      <c r="F7" s="1">
        <f t="shared" si="1"/>
        <v>0.05</v>
      </c>
      <c r="G7">
        <v>61.83</v>
      </c>
      <c r="H7" s="2" t="s">
        <v>111</v>
      </c>
      <c r="J7" s="1">
        <f t="shared" si="0"/>
        <v>0.98899999999999999</v>
      </c>
      <c r="K7" s="8">
        <f>(D7-D2)/D7</f>
        <v>0.99999989463636363</v>
      </c>
    </row>
    <row r="8" spans="1:14">
      <c r="A8" s="33"/>
      <c r="B8" t="s">
        <v>118</v>
      </c>
      <c r="C8" t="s">
        <v>32</v>
      </c>
      <c r="D8">
        <v>1E-3</v>
      </c>
      <c r="E8">
        <v>86</v>
      </c>
      <c r="F8" s="1">
        <f t="shared" si="1"/>
        <v>8.7000000000000008E-2</v>
      </c>
      <c r="G8">
        <v>0.01</v>
      </c>
      <c r="H8" s="5" t="s">
        <v>18</v>
      </c>
      <c r="J8" s="1">
        <f t="shared" si="0"/>
        <v>0.999</v>
      </c>
      <c r="K8" s="8">
        <f>(D8-D3)/D8</f>
        <v>0.67920000000000003</v>
      </c>
    </row>
    <row r="9" spans="1:14">
      <c r="A9" s="33"/>
      <c r="B9" t="s">
        <v>119</v>
      </c>
      <c r="C9" t="s">
        <v>33</v>
      </c>
      <c r="D9">
        <v>8.4000000000000005E-2</v>
      </c>
      <c r="E9">
        <v>15</v>
      </c>
      <c r="F9" s="1">
        <f t="shared" si="1"/>
        <v>9.9000000000000005E-2</v>
      </c>
      <c r="G9">
        <v>6.49</v>
      </c>
      <c r="H9" s="5"/>
      <c r="J9" s="1">
        <f t="shared" si="0"/>
        <v>0.91600000000000004</v>
      </c>
      <c r="K9" s="8">
        <f>(D9-D3)/D9</f>
        <v>0.99618095238095239</v>
      </c>
    </row>
    <row r="10" spans="1:14">
      <c r="A10" s="33"/>
      <c r="B10" t="s">
        <v>120</v>
      </c>
      <c r="C10" t="s">
        <v>34</v>
      </c>
      <c r="D10">
        <v>6.0000000000000001E-3</v>
      </c>
      <c r="E10">
        <v>32</v>
      </c>
      <c r="F10" s="1">
        <f t="shared" si="1"/>
        <v>3.7999999999999999E-2</v>
      </c>
      <c r="G10">
        <v>61.83</v>
      </c>
      <c r="H10" s="5"/>
      <c r="J10" s="1">
        <f t="shared" si="0"/>
        <v>0.99399999999999999</v>
      </c>
      <c r="K10" s="8">
        <f>(D10-D3)/D10</f>
        <v>0.94653333333333345</v>
      </c>
    </row>
    <row r="11" spans="1:14" ht="17">
      <c r="A11" s="33"/>
      <c r="B11" s="2" t="s">
        <v>121</v>
      </c>
      <c r="C11" t="s">
        <v>59</v>
      </c>
      <c r="D11" s="8">
        <v>1.7799999999999999E-3</v>
      </c>
      <c r="E11">
        <v>116</v>
      </c>
      <c r="F11" s="1">
        <f t="shared" si="1"/>
        <v>0.11778000000000001</v>
      </c>
      <c r="G11">
        <v>0.01</v>
      </c>
      <c r="H11" s="5" t="s">
        <v>112</v>
      </c>
      <c r="J11" s="1">
        <f t="shared" si="0"/>
        <v>0.99822</v>
      </c>
      <c r="K11" s="8">
        <f>(D11-D4)/D11</f>
        <v>0.85089887640449435</v>
      </c>
    </row>
    <row r="12" spans="1:14">
      <c r="A12" s="33"/>
      <c r="B12" t="s">
        <v>122</v>
      </c>
      <c r="C12" t="s">
        <v>35</v>
      </c>
      <c r="D12" s="1">
        <v>0.32300000000000001</v>
      </c>
      <c r="E12">
        <v>21</v>
      </c>
      <c r="F12" s="1">
        <f t="shared" si="1"/>
        <v>0.34400000000000003</v>
      </c>
      <c r="G12">
        <v>13.5</v>
      </c>
      <c r="H12" s="5"/>
      <c r="J12" s="1">
        <f t="shared" si="0"/>
        <v>0.67700000000000005</v>
      </c>
      <c r="K12" s="8">
        <f>(D12-D4)/D12</f>
        <v>0.99917832817337449</v>
      </c>
    </row>
    <row r="13" spans="1:14">
      <c r="A13" s="33"/>
      <c r="B13" t="s">
        <v>123</v>
      </c>
      <c r="C13" t="s">
        <v>36</v>
      </c>
      <c r="D13" s="1">
        <v>1.9E-2</v>
      </c>
      <c r="E13">
        <v>38</v>
      </c>
      <c r="F13" s="1">
        <f t="shared" si="1"/>
        <v>5.6999999999999995E-2</v>
      </c>
      <c r="G13">
        <v>61.83</v>
      </c>
      <c r="H13" s="5"/>
      <c r="J13" s="1">
        <f t="shared" si="0"/>
        <v>0.98099999999999998</v>
      </c>
      <c r="K13" s="8">
        <f>(D13-D4)/D13</f>
        <v>0.98603157894736848</v>
      </c>
    </row>
    <row r="14" spans="1:14" ht="17">
      <c r="A14" s="33"/>
      <c r="B14" t="s">
        <v>178</v>
      </c>
      <c r="C14" s="2" t="s">
        <v>42</v>
      </c>
      <c r="D14">
        <v>1E-3</v>
      </c>
      <c r="E14">
        <v>30</v>
      </c>
      <c r="F14" s="1">
        <f t="shared" si="1"/>
        <v>3.1E-2</v>
      </c>
      <c r="G14">
        <v>70.36</v>
      </c>
      <c r="H14" t="s">
        <v>19</v>
      </c>
      <c r="J14" s="1">
        <f t="shared" si="0"/>
        <v>0.999</v>
      </c>
      <c r="K14" s="8">
        <f>(D14-D2)/D14</f>
        <v>0.99999884100000003</v>
      </c>
      <c r="L14" s="25">
        <f>(F5-F14)/F5</f>
        <v>0.7341358428622764</v>
      </c>
      <c r="M14" s="25">
        <f>(D5-D14)/D5</f>
        <v>-0.66417041105009145</v>
      </c>
      <c r="N14" s="25">
        <f>(E5-E14)/E5</f>
        <v>0.74137931034482762</v>
      </c>
    </row>
    <row r="15" spans="1:14" ht="17">
      <c r="A15" s="33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1"/>
        <v>2.7E-2</v>
      </c>
      <c r="G15">
        <v>74.83</v>
      </c>
      <c r="H15" t="s">
        <v>23</v>
      </c>
      <c r="J15">
        <f t="shared" si="0"/>
        <v>0.996</v>
      </c>
      <c r="K15" s="8">
        <f>(D15-D2)/D15</f>
        <v>0.99999971025000001</v>
      </c>
      <c r="L15" s="25">
        <f>(D6-D15)/D6</f>
        <v>0.97468354430379744</v>
      </c>
      <c r="M15" s="25">
        <f t="shared" ref="M15:M22" si="2">(D6-D15)/D6</f>
        <v>0.97468354430379744</v>
      </c>
      <c r="N15" s="25">
        <f t="shared" ref="N15:N22" si="3">(E6-E15)/E6</f>
        <v>-4.5454545454545456E-2</v>
      </c>
    </row>
    <row r="16" spans="1:14" ht="34">
      <c r="A16" s="33"/>
      <c r="B16" s="2" t="s">
        <v>124</v>
      </c>
      <c r="C16" s="2" t="s">
        <v>36</v>
      </c>
      <c r="D16">
        <v>1E-3</v>
      </c>
      <c r="E16">
        <v>39</v>
      </c>
      <c r="F16" s="1">
        <f t="shared" si="1"/>
        <v>0.04</v>
      </c>
      <c r="G16">
        <v>19.89</v>
      </c>
      <c r="H16" s="2" t="s">
        <v>24</v>
      </c>
      <c r="J16">
        <f t="shared" si="0"/>
        <v>0.999</v>
      </c>
      <c r="K16" s="8">
        <f>(D16-D2)/D16</f>
        <v>0.99999884100000003</v>
      </c>
      <c r="L16" s="25">
        <f>(D7-D16)/D7</f>
        <v>0.90909090909090895</v>
      </c>
      <c r="M16" s="25">
        <f t="shared" si="2"/>
        <v>0.90909090909090895</v>
      </c>
      <c r="N16" s="25">
        <f t="shared" si="3"/>
        <v>0</v>
      </c>
    </row>
    <row r="17" spans="1:14" ht="34">
      <c r="A17" s="33"/>
      <c r="B17" s="2" t="s">
        <v>128</v>
      </c>
      <c r="C17" s="2" t="s">
        <v>43</v>
      </c>
      <c r="D17">
        <v>1E-3</v>
      </c>
      <c r="E17">
        <v>20</v>
      </c>
      <c r="F17" s="1">
        <f t="shared" si="1"/>
        <v>2.1000000000000001E-2</v>
      </c>
      <c r="G17">
        <v>56.9</v>
      </c>
      <c r="J17" s="1">
        <f t="shared" si="0"/>
        <v>0.999</v>
      </c>
      <c r="K17" s="8">
        <f>(D17-D3)/D17</f>
        <v>0.67920000000000003</v>
      </c>
      <c r="L17" s="25">
        <f>(F8-F17)/F8</f>
        <v>0.75862068965517238</v>
      </c>
      <c r="M17" s="25">
        <f t="shared" si="2"/>
        <v>0</v>
      </c>
      <c r="N17" s="25">
        <f t="shared" si="3"/>
        <v>0.76744186046511631</v>
      </c>
    </row>
    <row r="18" spans="1:14" ht="34">
      <c r="A18" s="33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1"/>
        <v>2.0999999999999998E-2</v>
      </c>
      <c r="G18">
        <v>51.37</v>
      </c>
      <c r="J18">
        <f t="shared" si="0"/>
        <v>0.99399999999999999</v>
      </c>
      <c r="K18" s="8">
        <f>(D18-D3)/D18</f>
        <v>0.94653333333333345</v>
      </c>
      <c r="L18" s="25">
        <f>(D9-D18)/D9</f>
        <v>0.92857142857142849</v>
      </c>
      <c r="M18" s="25">
        <f t="shared" si="2"/>
        <v>0.92857142857142849</v>
      </c>
      <c r="N18" s="25">
        <f t="shared" si="3"/>
        <v>0</v>
      </c>
    </row>
    <row r="19" spans="1:14" ht="34">
      <c r="A19" s="33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  <c r="J19">
        <f t="shared" si="0"/>
        <v>0.999</v>
      </c>
      <c r="K19" s="8">
        <f>(D19-D4)/D19</f>
        <v>0.73459999999999992</v>
      </c>
      <c r="L19" s="25">
        <f>(D10-D19)/D10</f>
        <v>0.83333333333333337</v>
      </c>
      <c r="M19" s="25">
        <f t="shared" si="2"/>
        <v>0.83333333333333337</v>
      </c>
      <c r="N19" s="25">
        <f t="shared" si="3"/>
        <v>-0.125</v>
      </c>
    </row>
    <row r="20" spans="1:14" ht="32" customHeight="1">
      <c r="A20" s="33"/>
      <c r="B20" s="2" t="s">
        <v>255</v>
      </c>
      <c r="C20" s="2" t="s">
        <v>237</v>
      </c>
      <c r="D20" s="8">
        <v>2.4599999999999999E-3</v>
      </c>
      <c r="E20">
        <v>34</v>
      </c>
      <c r="F20" s="1">
        <f>D20+E20*0.001</f>
        <v>3.6459999999999999E-2</v>
      </c>
      <c r="G20">
        <v>56.97</v>
      </c>
      <c r="J20" s="1">
        <f t="shared" si="0"/>
        <v>0.99753999999999998</v>
      </c>
      <c r="K20" s="8">
        <f>(D20-D4)/D20</f>
        <v>0.89211382113821147</v>
      </c>
      <c r="L20" s="25">
        <f>(F11-F20)/F11</f>
        <v>0.69043980302258445</v>
      </c>
      <c r="M20" s="25">
        <f t="shared" si="2"/>
        <v>-0.3820224719101124</v>
      </c>
      <c r="N20" s="25">
        <f t="shared" si="3"/>
        <v>0.7068965517241379</v>
      </c>
    </row>
    <row r="21" spans="1:14" ht="32" customHeight="1">
      <c r="A21" s="33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  <c r="J21">
        <f t="shared" si="0"/>
        <v>0.99099999999999999</v>
      </c>
      <c r="K21" s="8">
        <f>(D21-D4)/D21</f>
        <v>0.97051111111111099</v>
      </c>
      <c r="L21" s="25">
        <f>(D12-D21)/D12</f>
        <v>0.97213622291021673</v>
      </c>
      <c r="M21" s="25">
        <f t="shared" si="2"/>
        <v>0.97213622291021673</v>
      </c>
      <c r="N21" s="25">
        <f t="shared" si="3"/>
        <v>0.23809523809523808</v>
      </c>
    </row>
    <row r="22" spans="1:14" ht="32" customHeight="1">
      <c r="A22" s="33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  <c r="J22">
        <f t="shared" si="0"/>
        <v>0.999</v>
      </c>
      <c r="K22" s="8">
        <f>(D22-D4)/D22</f>
        <v>0.73459999999999992</v>
      </c>
      <c r="L22" s="25">
        <f>(D13-D22)/D13</f>
        <v>0.94736842105263153</v>
      </c>
      <c r="M22" s="25">
        <f t="shared" si="2"/>
        <v>0.94736842105263153</v>
      </c>
      <c r="N22" s="25">
        <f t="shared" si="3"/>
        <v>0</v>
      </c>
    </row>
    <row r="24" spans="1:14" s="6" customFormat="1"/>
    <row r="25" spans="1:14">
      <c r="A25" s="33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  <c r="J25" s="1">
        <f t="shared" ref="J25:J45" si="4">1-D25</f>
        <v>0.9999999994073</v>
      </c>
    </row>
    <row r="26" spans="1:14">
      <c r="A26" s="33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  <c r="J26" s="1">
        <f t="shared" si="4"/>
        <v>0.99999919289999994</v>
      </c>
    </row>
    <row r="27" spans="1:14" ht="17">
      <c r="A27" s="33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5">D27+E27*0.0001</f>
        <v>2.352163E-3</v>
      </c>
      <c r="G27">
        <v>432.73</v>
      </c>
      <c r="J27" s="1">
        <f t="shared" si="4"/>
        <v>0.999995937</v>
      </c>
    </row>
    <row r="28" spans="1:14">
      <c r="A28" s="33"/>
      <c r="B28" t="s">
        <v>175</v>
      </c>
      <c r="C28" t="s">
        <v>29</v>
      </c>
      <c r="D28">
        <v>1E-3</v>
      </c>
      <c r="E28">
        <v>491</v>
      </c>
      <c r="F28" s="1">
        <f t="shared" si="5"/>
        <v>5.0100000000000006E-2</v>
      </c>
      <c r="G28">
        <v>0.06</v>
      </c>
      <c r="J28" s="1">
        <f t="shared" si="4"/>
        <v>0.999</v>
      </c>
    </row>
    <row r="29" spans="1:14">
      <c r="A29" s="33"/>
      <c r="B29" t="s">
        <v>176</v>
      </c>
      <c r="C29" t="s">
        <v>30</v>
      </c>
      <c r="D29">
        <v>0.78200000000000003</v>
      </c>
      <c r="E29">
        <v>53</v>
      </c>
      <c r="F29" s="1">
        <f t="shared" si="5"/>
        <v>0.7873</v>
      </c>
      <c r="G29">
        <v>28.46</v>
      </c>
      <c r="J29" s="1">
        <f t="shared" si="4"/>
        <v>0.21799999999999997</v>
      </c>
    </row>
    <row r="30" spans="1:14">
      <c r="A30" s="33"/>
      <c r="B30" t="s">
        <v>177</v>
      </c>
      <c r="C30" t="s">
        <v>31</v>
      </c>
      <c r="D30">
        <v>0.65400000000000003</v>
      </c>
      <c r="E30">
        <v>39</v>
      </c>
      <c r="F30" s="1">
        <f t="shared" si="5"/>
        <v>0.65790000000000004</v>
      </c>
      <c r="G30">
        <v>67.41</v>
      </c>
      <c r="J30" s="1">
        <f t="shared" si="4"/>
        <v>0.34599999999999997</v>
      </c>
    </row>
    <row r="31" spans="1:14">
      <c r="A31" s="33"/>
      <c r="B31" t="s">
        <v>180</v>
      </c>
      <c r="C31" t="s">
        <v>32</v>
      </c>
      <c r="D31">
        <v>1E-3</v>
      </c>
      <c r="E31">
        <v>467</v>
      </c>
      <c r="F31" s="1">
        <f t="shared" si="5"/>
        <v>4.7700000000000006E-2</v>
      </c>
      <c r="G31">
        <v>0.06</v>
      </c>
      <c r="J31" s="1">
        <f t="shared" si="4"/>
        <v>0.999</v>
      </c>
    </row>
    <row r="32" spans="1:14">
      <c r="A32" s="33"/>
      <c r="B32" t="s">
        <v>181</v>
      </c>
      <c r="C32" t="s">
        <v>33</v>
      </c>
      <c r="D32">
        <v>0.51700000000000002</v>
      </c>
      <c r="E32">
        <v>47</v>
      </c>
      <c r="F32" s="1">
        <f t="shared" si="5"/>
        <v>0.52170000000000005</v>
      </c>
      <c r="G32">
        <v>38.42</v>
      </c>
      <c r="J32" s="1">
        <f t="shared" si="4"/>
        <v>0.48299999999999998</v>
      </c>
    </row>
    <row r="33" spans="1:14">
      <c r="A33" s="33"/>
      <c r="B33" t="s">
        <v>182</v>
      </c>
      <c r="C33" t="s">
        <v>34</v>
      </c>
      <c r="D33">
        <v>0.61899999999999999</v>
      </c>
      <c r="E33">
        <v>39</v>
      </c>
      <c r="F33" s="1">
        <f t="shared" si="5"/>
        <v>0.62290000000000001</v>
      </c>
      <c r="G33">
        <v>67.3</v>
      </c>
      <c r="J33" s="1">
        <f t="shared" si="4"/>
        <v>0.38100000000000001</v>
      </c>
    </row>
    <row r="34" spans="1:14" ht="17">
      <c r="A34" s="33"/>
      <c r="B34" s="2" t="s">
        <v>183</v>
      </c>
      <c r="C34" t="s">
        <v>59</v>
      </c>
      <c r="D34">
        <v>1E-3</v>
      </c>
      <c r="E34">
        <v>480</v>
      </c>
      <c r="F34" s="1">
        <f t="shared" si="5"/>
        <v>4.9000000000000002E-2</v>
      </c>
      <c r="G34">
        <v>0.06</v>
      </c>
      <c r="J34" s="1">
        <f t="shared" si="4"/>
        <v>0.999</v>
      </c>
    </row>
    <row r="35" spans="1:14">
      <c r="A35" s="33"/>
      <c r="B35" t="s">
        <v>184</v>
      </c>
      <c r="C35" t="s">
        <v>35</v>
      </c>
      <c r="D35">
        <v>0.314</v>
      </c>
      <c r="E35">
        <v>51</v>
      </c>
      <c r="F35" s="1">
        <f t="shared" si="5"/>
        <v>0.31909999999999999</v>
      </c>
      <c r="G35">
        <v>22.86</v>
      </c>
      <c r="J35" s="1">
        <f t="shared" si="4"/>
        <v>0.68599999999999994</v>
      </c>
    </row>
    <row r="36" spans="1:14">
      <c r="A36" s="33"/>
      <c r="B36" t="s">
        <v>185</v>
      </c>
      <c r="C36" t="s">
        <v>36</v>
      </c>
      <c r="D36">
        <v>0.69699999999999995</v>
      </c>
      <c r="E36">
        <v>39</v>
      </c>
      <c r="F36" s="1">
        <f t="shared" si="5"/>
        <v>0.70089999999999997</v>
      </c>
      <c r="G36">
        <v>67.22</v>
      </c>
      <c r="J36" s="1">
        <f t="shared" si="4"/>
        <v>0.30300000000000005</v>
      </c>
    </row>
    <row r="37" spans="1:14" ht="17">
      <c r="A37" s="33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5"/>
        <v>4.8355600000000006E-2</v>
      </c>
      <c r="G37">
        <v>27.82</v>
      </c>
      <c r="J37" s="1">
        <f t="shared" si="4"/>
        <v>0.9995444</v>
      </c>
      <c r="L37" s="25">
        <f>(F28-F37)/F28</f>
        <v>3.4818363273453092E-2</v>
      </c>
      <c r="M37" s="25">
        <f>(D28-D37)/D28</f>
        <v>0.5444</v>
      </c>
      <c r="N37" s="25">
        <f>(E28-E37)/E28</f>
        <v>2.4439918533604887E-2</v>
      </c>
    </row>
    <row r="38" spans="1:14" ht="17">
      <c r="A38" s="33"/>
      <c r="B38" s="2" t="s">
        <v>186</v>
      </c>
      <c r="C38" s="2" t="s">
        <v>35</v>
      </c>
      <c r="D38">
        <v>1E-3</v>
      </c>
      <c r="E38">
        <v>38</v>
      </c>
      <c r="F38" s="1">
        <f t="shared" si="5"/>
        <v>4.8000000000000004E-3</v>
      </c>
      <c r="G38">
        <v>208.79</v>
      </c>
      <c r="J38">
        <f t="shared" si="4"/>
        <v>0.999</v>
      </c>
      <c r="L38" s="25">
        <f>(D29-D38)/D29</f>
        <v>0.99872122762148341</v>
      </c>
      <c r="M38" s="25">
        <f t="shared" ref="M38:M45" si="6">(D29-D38)/D29</f>
        <v>0.99872122762148341</v>
      </c>
      <c r="N38" s="25">
        <f t="shared" ref="N38:N45" si="7">(E29-E38)/E29</f>
        <v>0.28301886792452829</v>
      </c>
    </row>
    <row r="39" spans="1:14" ht="34">
      <c r="A39" s="33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5"/>
        <v>4.9468999999999997E-3</v>
      </c>
      <c r="G39">
        <v>153.63</v>
      </c>
      <c r="J39">
        <f t="shared" si="4"/>
        <v>0.99905310000000003</v>
      </c>
      <c r="L39" s="25">
        <f>(D30-D39)/D30</f>
        <v>0.99855214067278286</v>
      </c>
      <c r="M39" s="25">
        <f t="shared" si="6"/>
        <v>0.99855214067278286</v>
      </c>
      <c r="N39" s="25">
        <f t="shared" si="7"/>
        <v>-2.564102564102564E-2</v>
      </c>
    </row>
    <row r="40" spans="1:14" ht="34">
      <c r="A40" s="33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5"/>
        <v>4.4607300000000003E-2</v>
      </c>
      <c r="G40">
        <v>33.770000000000003</v>
      </c>
      <c r="J40" s="1">
        <f t="shared" si="4"/>
        <v>0.99949270000000001</v>
      </c>
      <c r="L40" s="25">
        <f>(F31-F40)/F31</f>
        <v>6.4836477987421454E-2</v>
      </c>
      <c r="M40" s="25">
        <f t="shared" si="6"/>
        <v>0.49269999999999997</v>
      </c>
      <c r="N40" s="25">
        <f t="shared" si="7"/>
        <v>5.5674518201284794E-2</v>
      </c>
    </row>
    <row r="41" spans="1:14" ht="34">
      <c r="A41" s="33"/>
      <c r="B41" s="2" t="s">
        <v>189</v>
      </c>
      <c r="C41" s="2" t="s">
        <v>37</v>
      </c>
      <c r="D41">
        <v>1E-3</v>
      </c>
      <c r="E41">
        <v>48</v>
      </c>
      <c r="F41" s="1">
        <f t="shared" si="5"/>
        <v>5.8000000000000005E-3</v>
      </c>
      <c r="G41">
        <v>157.57</v>
      </c>
      <c r="J41">
        <f t="shared" si="4"/>
        <v>0.999</v>
      </c>
      <c r="L41" s="25">
        <f>(D32-D41)/D32</f>
        <v>0.99806576402321079</v>
      </c>
      <c r="M41" s="25">
        <f t="shared" si="6"/>
        <v>0.99806576402321079</v>
      </c>
      <c r="N41" s="25">
        <f t="shared" si="7"/>
        <v>-2.1276595744680851E-2</v>
      </c>
    </row>
    <row r="42" spans="1:14" ht="34">
      <c r="A42" s="33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5"/>
        <v>4.7448999999999998E-3</v>
      </c>
      <c r="G42">
        <v>157.87</v>
      </c>
      <c r="J42">
        <f t="shared" si="4"/>
        <v>0.99925509999999995</v>
      </c>
      <c r="L42" s="25">
        <f>(D33-D42)/D33</f>
        <v>0.9987966074313408</v>
      </c>
      <c r="M42" s="25">
        <f t="shared" si="6"/>
        <v>0.9987966074313408</v>
      </c>
      <c r="N42" s="25">
        <f t="shared" si="7"/>
        <v>-2.564102564102564E-2</v>
      </c>
    </row>
    <row r="43" spans="1:14" ht="34">
      <c r="A43" s="33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5"/>
        <v>4.7713200000000004E-2</v>
      </c>
      <c r="G43">
        <v>26.22</v>
      </c>
      <c r="J43" s="1">
        <f t="shared" si="4"/>
        <v>0.99938680000000002</v>
      </c>
      <c r="L43" s="25">
        <f>(F34-F43)/F34</f>
        <v>2.626122448979587E-2</v>
      </c>
      <c r="M43" s="25">
        <f t="shared" si="6"/>
        <v>0.38679999999999998</v>
      </c>
      <c r="N43" s="25">
        <f t="shared" si="7"/>
        <v>1.8749999999999999E-2</v>
      </c>
    </row>
    <row r="44" spans="1:14" ht="34">
      <c r="A44" s="33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5"/>
        <v>5.7222999999999996E-3</v>
      </c>
      <c r="G44">
        <v>139.69</v>
      </c>
      <c r="J44">
        <f t="shared" si="4"/>
        <v>0.99917769999999995</v>
      </c>
      <c r="L44" s="25">
        <f>(D35-D44)/D35</f>
        <v>0.99738121019108283</v>
      </c>
      <c r="M44" s="25">
        <f t="shared" si="6"/>
        <v>0.99738121019108283</v>
      </c>
      <c r="N44" s="25">
        <f t="shared" si="7"/>
        <v>3.9215686274509803E-2</v>
      </c>
    </row>
    <row r="45" spans="1:14" ht="34">
      <c r="A45" s="33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5"/>
        <v>7.0000000000000001E-3</v>
      </c>
      <c r="G45">
        <v>155.07</v>
      </c>
      <c r="J45">
        <f t="shared" si="4"/>
        <v>0.997</v>
      </c>
      <c r="L45" s="25">
        <f>(D36-D45)/D36</f>
        <v>0.99569583931133432</v>
      </c>
      <c r="M45" s="25">
        <f t="shared" si="6"/>
        <v>0.99569583931133432</v>
      </c>
      <c r="N45" s="25">
        <f t="shared" si="7"/>
        <v>-2.564102564102564E-2</v>
      </c>
    </row>
    <row r="47" spans="1:14" s="6" customFormat="1"/>
    <row r="48" spans="1:14">
      <c r="A48" s="34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  <c r="J48" s="1">
        <f t="shared" ref="J48:J68" si="8">1-D48</f>
        <v>0.83099999999999996</v>
      </c>
    </row>
    <row r="49" spans="1:14">
      <c r="A49" s="34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9">D49+E49*0.01</f>
        <v>0.25194</v>
      </c>
      <c r="G49">
        <v>21.75</v>
      </c>
      <c r="H49" t="s">
        <v>170</v>
      </c>
      <c r="J49" s="1">
        <f t="shared" si="8"/>
        <v>0.80899999999999994</v>
      </c>
    </row>
    <row r="50" spans="1:14" ht="17">
      <c r="A50" s="34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9"/>
        <v>0.21819</v>
      </c>
      <c r="G50">
        <v>79.55</v>
      </c>
      <c r="J50" s="1">
        <f t="shared" si="8"/>
        <v>0.876</v>
      </c>
    </row>
    <row r="51" spans="1:14">
      <c r="A51" s="34"/>
      <c r="B51" t="s">
        <v>192</v>
      </c>
      <c r="C51" t="s">
        <v>29</v>
      </c>
      <c r="D51">
        <v>0.17</v>
      </c>
      <c r="E51">
        <v>16</v>
      </c>
      <c r="F51" s="1">
        <f t="shared" si="9"/>
        <v>0.33</v>
      </c>
      <c r="G51" t="s">
        <v>14</v>
      </c>
      <c r="J51" s="1">
        <f t="shared" si="8"/>
        <v>0.83</v>
      </c>
    </row>
    <row r="52" spans="1:14">
      <c r="A52" s="34"/>
      <c r="B52" t="s">
        <v>193</v>
      </c>
      <c r="C52" t="s">
        <v>30</v>
      </c>
      <c r="D52">
        <v>0.24299999999999999</v>
      </c>
      <c r="E52">
        <v>10</v>
      </c>
      <c r="F52" s="1">
        <f t="shared" si="9"/>
        <v>0.34299999999999997</v>
      </c>
      <c r="G52">
        <v>0.55000000000000004</v>
      </c>
      <c r="J52" s="1">
        <f t="shared" si="8"/>
        <v>0.75700000000000001</v>
      </c>
    </row>
    <row r="53" spans="1:14">
      <c r="A53" s="34"/>
      <c r="B53" t="s">
        <v>194</v>
      </c>
      <c r="C53" t="s">
        <v>31</v>
      </c>
      <c r="D53">
        <v>0.17</v>
      </c>
      <c r="E53">
        <v>16</v>
      </c>
      <c r="F53" s="1">
        <f t="shared" si="9"/>
        <v>0.33</v>
      </c>
      <c r="G53">
        <v>0.5</v>
      </c>
      <c r="J53" s="1">
        <f t="shared" si="8"/>
        <v>0.83</v>
      </c>
    </row>
    <row r="54" spans="1:14">
      <c r="A54" s="34"/>
      <c r="B54" t="s">
        <v>202</v>
      </c>
      <c r="C54" t="s">
        <v>32</v>
      </c>
      <c r="D54">
        <v>0.19</v>
      </c>
      <c r="E54">
        <v>41</v>
      </c>
      <c r="F54" s="1">
        <f t="shared" si="9"/>
        <v>0.60000000000000009</v>
      </c>
      <c r="G54" t="s">
        <v>14</v>
      </c>
      <c r="J54" s="1">
        <f t="shared" si="8"/>
        <v>0.81</v>
      </c>
    </row>
    <row r="55" spans="1:14">
      <c r="A55" s="34"/>
      <c r="B55" t="s">
        <v>203</v>
      </c>
      <c r="C55" t="s">
        <v>33</v>
      </c>
      <c r="D55">
        <v>0.28499999999999998</v>
      </c>
      <c r="E55">
        <v>7</v>
      </c>
      <c r="F55" s="1">
        <f t="shared" si="9"/>
        <v>0.35499999999999998</v>
      </c>
      <c r="G55">
        <v>0.56999999999999995</v>
      </c>
      <c r="J55" s="1">
        <f t="shared" si="8"/>
        <v>0.71500000000000008</v>
      </c>
    </row>
    <row r="56" spans="1:14">
      <c r="A56" s="34"/>
      <c r="B56" t="s">
        <v>204</v>
      </c>
      <c r="C56" t="s">
        <v>34</v>
      </c>
      <c r="D56">
        <v>0.191</v>
      </c>
      <c r="E56">
        <v>32</v>
      </c>
      <c r="F56" s="1">
        <f t="shared" si="9"/>
        <v>0.51100000000000001</v>
      </c>
      <c r="G56">
        <v>0.72</v>
      </c>
      <c r="J56" s="1">
        <f t="shared" si="8"/>
        <v>0.80899999999999994</v>
      </c>
    </row>
    <row r="57" spans="1:14" ht="17">
      <c r="A57" s="34"/>
      <c r="B57" s="2" t="s">
        <v>205</v>
      </c>
      <c r="C57" t="s">
        <v>59</v>
      </c>
      <c r="D57">
        <v>0.33200000000000002</v>
      </c>
      <c r="E57">
        <v>24</v>
      </c>
      <c r="F57" s="1">
        <f t="shared" si="9"/>
        <v>0.57200000000000006</v>
      </c>
      <c r="G57" t="s">
        <v>14</v>
      </c>
      <c r="J57" s="1">
        <f t="shared" si="8"/>
        <v>0.66799999999999993</v>
      </c>
    </row>
    <row r="58" spans="1:14">
      <c r="A58" s="34"/>
      <c r="B58" t="s">
        <v>206</v>
      </c>
      <c r="C58" t="s">
        <v>35</v>
      </c>
      <c r="D58">
        <v>0.52500000000000002</v>
      </c>
      <c r="E58">
        <v>6</v>
      </c>
      <c r="F58" s="1">
        <f t="shared" si="9"/>
        <v>0.58499999999999996</v>
      </c>
      <c r="G58">
        <v>0.55000000000000004</v>
      </c>
      <c r="J58" s="1">
        <f t="shared" si="8"/>
        <v>0.47499999999999998</v>
      </c>
    </row>
    <row r="59" spans="1:14">
      <c r="A59" s="34"/>
      <c r="B59" t="s">
        <v>207</v>
      </c>
      <c r="C59" t="s">
        <v>36</v>
      </c>
      <c r="D59">
        <v>0.59299999999999997</v>
      </c>
      <c r="E59">
        <v>15</v>
      </c>
      <c r="F59" s="1">
        <f t="shared" si="9"/>
        <v>0.74299999999999999</v>
      </c>
      <c r="G59">
        <v>0.52</v>
      </c>
      <c r="J59" s="1">
        <f t="shared" si="8"/>
        <v>0.40700000000000003</v>
      </c>
    </row>
    <row r="60" spans="1:14" ht="17">
      <c r="A60" s="34"/>
      <c r="B60" t="s">
        <v>208</v>
      </c>
      <c r="C60" s="2" t="s">
        <v>42</v>
      </c>
      <c r="D60">
        <v>0.17599999999999999</v>
      </c>
      <c r="E60">
        <v>9</v>
      </c>
      <c r="F60" s="1">
        <f t="shared" si="9"/>
        <v>0.26600000000000001</v>
      </c>
      <c r="G60">
        <v>12.69</v>
      </c>
      <c r="J60" s="1">
        <f t="shared" si="8"/>
        <v>0.82400000000000007</v>
      </c>
      <c r="L60" s="25">
        <f>(F51-F60)/F51</f>
        <v>0.19393939393939394</v>
      </c>
      <c r="M60" s="25">
        <f>(D51-D60)/D51</f>
        <v>-3.5294117647058691E-2</v>
      </c>
      <c r="N60" s="25">
        <f>(E51-E60)/E51</f>
        <v>0.4375</v>
      </c>
    </row>
    <row r="61" spans="1:14" ht="17">
      <c r="A61" s="34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9"/>
        <v>0.28500000000000003</v>
      </c>
      <c r="G61">
        <v>19.670000000000002</v>
      </c>
      <c r="J61">
        <f t="shared" si="8"/>
        <v>0.80499999999999994</v>
      </c>
      <c r="L61" s="25">
        <f>(D52-D61)/D52</f>
        <v>0.19753086419753083</v>
      </c>
      <c r="M61" s="25">
        <f t="shared" ref="M61:M68" si="10">(D52-D61)/D52</f>
        <v>0.19753086419753083</v>
      </c>
      <c r="N61" s="25">
        <f t="shared" ref="N61:N68" si="11">(E52-E61)/E52</f>
        <v>0.1</v>
      </c>
    </row>
    <row r="62" spans="1:14" ht="34">
      <c r="A62" s="34"/>
      <c r="B62" s="2" t="s">
        <v>196</v>
      </c>
      <c r="C62" s="2" t="s">
        <v>36</v>
      </c>
      <c r="D62">
        <v>0.17</v>
      </c>
      <c r="E62">
        <v>16</v>
      </c>
      <c r="F62" s="1">
        <f t="shared" si="9"/>
        <v>0.33</v>
      </c>
      <c r="G62">
        <v>0.91</v>
      </c>
      <c r="J62">
        <f t="shared" si="8"/>
        <v>0.83</v>
      </c>
      <c r="L62" s="25">
        <f>(D53-D62)/D53</f>
        <v>0</v>
      </c>
      <c r="M62" s="25">
        <f t="shared" si="10"/>
        <v>0</v>
      </c>
      <c r="N62" s="25">
        <f t="shared" si="11"/>
        <v>0</v>
      </c>
    </row>
    <row r="63" spans="1:14" ht="34">
      <c r="A63" s="34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9"/>
        <v>0.26600000000000001</v>
      </c>
      <c r="G63">
        <v>30.09</v>
      </c>
      <c r="J63" s="1">
        <f t="shared" si="8"/>
        <v>0.82400000000000007</v>
      </c>
      <c r="L63" s="25">
        <f>(F54-F63)/F54</f>
        <v>0.55666666666666675</v>
      </c>
      <c r="M63" s="25">
        <f t="shared" si="10"/>
        <v>7.3684210526315852E-2</v>
      </c>
      <c r="N63" s="25">
        <f t="shared" si="11"/>
        <v>0.78048780487804881</v>
      </c>
    </row>
    <row r="64" spans="1:14" ht="34">
      <c r="A64" s="34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9"/>
        <v>0.28500000000000003</v>
      </c>
      <c r="G64">
        <v>21.46</v>
      </c>
      <c r="J64">
        <f t="shared" si="8"/>
        <v>0.80499999999999994</v>
      </c>
      <c r="L64" s="25">
        <f>(D55-D64)/D55</f>
        <v>0.31578947368421045</v>
      </c>
      <c r="M64" s="25">
        <f t="shared" si="10"/>
        <v>0.31578947368421045</v>
      </c>
      <c r="N64" s="25">
        <f t="shared" si="11"/>
        <v>-0.2857142857142857</v>
      </c>
    </row>
    <row r="65" spans="1:14" ht="34">
      <c r="A65" s="34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9"/>
        <v>0.33199999999999996</v>
      </c>
      <c r="G65">
        <v>12.58</v>
      </c>
      <c r="J65">
        <f t="shared" si="8"/>
        <v>0.82800000000000007</v>
      </c>
      <c r="L65" s="25">
        <f>(D56-D65)/D56</f>
        <v>9.9476439790576007E-2</v>
      </c>
      <c r="M65" s="25">
        <f t="shared" si="10"/>
        <v>9.9476439790576007E-2</v>
      </c>
      <c r="N65" s="25">
        <f t="shared" si="11"/>
        <v>0.5</v>
      </c>
    </row>
    <row r="66" spans="1:14" ht="34">
      <c r="A66" s="34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9"/>
        <v>0.27600000000000002</v>
      </c>
      <c r="G66">
        <v>16.96</v>
      </c>
      <c r="J66" s="1">
        <f t="shared" si="8"/>
        <v>0.79400000000000004</v>
      </c>
      <c r="L66" s="25">
        <f>(F57-F66)/F57</f>
        <v>0.5174825174825175</v>
      </c>
      <c r="M66" s="25">
        <f t="shared" si="10"/>
        <v>0.37951807228915668</v>
      </c>
      <c r="N66" s="25">
        <f t="shared" si="11"/>
        <v>0.70833333333333337</v>
      </c>
    </row>
    <row r="67" spans="1:14" ht="34">
      <c r="A67" s="34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9"/>
        <v>0.29600000000000004</v>
      </c>
      <c r="G67">
        <v>20.34</v>
      </c>
      <c r="J67">
        <f t="shared" si="8"/>
        <v>0.80400000000000005</v>
      </c>
      <c r="L67" s="25">
        <f>(D58-D67)/D58</f>
        <v>0.62666666666666671</v>
      </c>
      <c r="M67" s="25">
        <f t="shared" si="10"/>
        <v>0.62666666666666671</v>
      </c>
      <c r="N67" s="25">
        <f t="shared" si="11"/>
        <v>-0.66666666666666663</v>
      </c>
    </row>
    <row r="68" spans="1:14" ht="34">
      <c r="A68" s="34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9"/>
        <v>0.373</v>
      </c>
      <c r="G68">
        <v>33.99</v>
      </c>
      <c r="J68">
        <f t="shared" si="8"/>
        <v>0.82699999999999996</v>
      </c>
      <c r="L68" s="25">
        <f>(D59-D68)/D59</f>
        <v>0.70826306913996628</v>
      </c>
      <c r="M68" s="25">
        <f t="shared" si="10"/>
        <v>0.70826306913996628</v>
      </c>
      <c r="N68" s="25">
        <f t="shared" si="11"/>
        <v>-0.33333333333333331</v>
      </c>
    </row>
    <row r="70" spans="1:14" s="6" customFormat="1"/>
    <row r="71" spans="1:14">
      <c r="A71" s="34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  <c r="J71" s="1">
        <f t="shared" ref="J71:J89" si="12">1-D71</f>
        <v>0.99999999989959998</v>
      </c>
    </row>
    <row r="72" spans="1:14">
      <c r="A72" s="34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13">D72+E72*0.0001</f>
        <v>1.6831530000000002E-3</v>
      </c>
      <c r="G72">
        <v>100.59</v>
      </c>
      <c r="H72" t="s">
        <v>171</v>
      </c>
      <c r="J72" s="1">
        <f t="shared" si="12"/>
        <v>0.99999634699999995</v>
      </c>
    </row>
    <row r="73" spans="1:14" ht="17">
      <c r="A73" s="34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13"/>
        <v>2.4432270000000001E-3</v>
      </c>
      <c r="G73">
        <v>348.96</v>
      </c>
      <c r="J73" s="1">
        <f t="shared" si="12"/>
        <v>0.99999157299999997</v>
      </c>
    </row>
    <row r="74" spans="1:14">
      <c r="A74" s="34"/>
      <c r="B74" t="s">
        <v>212</v>
      </c>
      <c r="C74" t="s">
        <v>29</v>
      </c>
      <c r="D74" s="9">
        <v>1E-3</v>
      </c>
      <c r="E74">
        <v>266</v>
      </c>
      <c r="F74" s="1">
        <f t="shared" si="13"/>
        <v>2.7600000000000003E-2</v>
      </c>
      <c r="G74">
        <v>0.03</v>
      </c>
      <c r="J74" s="1">
        <f t="shared" si="12"/>
        <v>0.999</v>
      </c>
    </row>
    <row r="75" spans="1:14">
      <c r="A75" s="34"/>
      <c r="B75" t="s">
        <v>213</v>
      </c>
      <c r="C75" t="s">
        <v>30</v>
      </c>
      <c r="D75" s="9">
        <v>0.53900000000000003</v>
      </c>
      <c r="E75">
        <v>37</v>
      </c>
      <c r="F75" s="1">
        <f t="shared" si="13"/>
        <v>0.54270000000000007</v>
      </c>
      <c r="G75">
        <v>7.92</v>
      </c>
      <c r="J75" s="1">
        <f t="shared" si="12"/>
        <v>0.46099999999999997</v>
      </c>
    </row>
    <row r="76" spans="1:14">
      <c r="A76" s="34"/>
      <c r="B76" t="s">
        <v>214</v>
      </c>
      <c r="C76" t="s">
        <v>31</v>
      </c>
      <c r="D76" s="9">
        <v>0.32500000000000001</v>
      </c>
      <c r="E76">
        <v>38</v>
      </c>
      <c r="F76" s="1">
        <f t="shared" si="13"/>
        <v>0.32880000000000004</v>
      </c>
      <c r="G76">
        <v>64.36</v>
      </c>
      <c r="J76" s="1">
        <f t="shared" si="12"/>
        <v>0.67500000000000004</v>
      </c>
    </row>
    <row r="77" spans="1:14">
      <c r="A77" s="34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13"/>
        <v>3.09E-2</v>
      </c>
      <c r="G77">
        <v>0.03</v>
      </c>
      <c r="J77" s="1">
        <f t="shared" si="12"/>
        <v>0.997</v>
      </c>
    </row>
    <row r="78" spans="1:14">
      <c r="A78" s="34"/>
      <c r="B78" t="s">
        <v>218</v>
      </c>
      <c r="C78" t="s">
        <v>33</v>
      </c>
      <c r="D78" s="9">
        <v>0.17599999999999999</v>
      </c>
      <c r="E78">
        <v>27</v>
      </c>
      <c r="F78" s="1">
        <f t="shared" si="13"/>
        <v>0.1787</v>
      </c>
      <c r="G78">
        <v>25.79</v>
      </c>
      <c r="J78" s="1">
        <f t="shared" si="12"/>
        <v>0.82400000000000007</v>
      </c>
    </row>
    <row r="79" spans="1:14">
      <c r="A79" s="34"/>
      <c r="B79" t="s">
        <v>219</v>
      </c>
      <c r="C79" t="s">
        <v>34</v>
      </c>
      <c r="D79" s="9">
        <v>0.214</v>
      </c>
      <c r="E79">
        <v>39</v>
      </c>
      <c r="F79" s="1">
        <f t="shared" si="13"/>
        <v>0.21789999999999998</v>
      </c>
      <c r="G79">
        <v>64.7</v>
      </c>
      <c r="J79" s="1">
        <f t="shared" si="12"/>
        <v>0.78600000000000003</v>
      </c>
    </row>
    <row r="80" spans="1:14" ht="17">
      <c r="A80" s="34"/>
      <c r="B80" s="2" t="s">
        <v>220</v>
      </c>
      <c r="C80" t="s">
        <v>59</v>
      </c>
      <c r="D80" s="9">
        <v>2E-3</v>
      </c>
      <c r="E80">
        <v>276</v>
      </c>
      <c r="F80" s="1">
        <f t="shared" si="13"/>
        <v>2.9600000000000001E-2</v>
      </c>
      <c r="G80">
        <v>0.04</v>
      </c>
      <c r="J80" s="1">
        <f t="shared" si="12"/>
        <v>0.998</v>
      </c>
    </row>
    <row r="81" spans="1:14">
      <c r="A81" s="34"/>
      <c r="B81" t="s">
        <v>221</v>
      </c>
      <c r="C81" t="s">
        <v>35</v>
      </c>
      <c r="D81" s="9">
        <v>0.28999999999999998</v>
      </c>
      <c r="E81">
        <v>36</v>
      </c>
      <c r="F81" s="1">
        <f t="shared" si="13"/>
        <v>0.29359999999999997</v>
      </c>
      <c r="G81">
        <v>8.89</v>
      </c>
      <c r="J81" s="1">
        <f t="shared" si="12"/>
        <v>0.71</v>
      </c>
    </row>
    <row r="82" spans="1:14">
      <c r="A82" s="34"/>
      <c r="B82" t="s">
        <v>222</v>
      </c>
      <c r="C82" t="s">
        <v>36</v>
      </c>
      <c r="D82" s="9">
        <v>0.28399999999999997</v>
      </c>
      <c r="E82">
        <v>40</v>
      </c>
      <c r="F82" s="1">
        <f t="shared" si="13"/>
        <v>0.28799999999999998</v>
      </c>
      <c r="G82">
        <v>64.62</v>
      </c>
      <c r="J82" s="1">
        <f t="shared" si="12"/>
        <v>0.71599999999999997</v>
      </c>
    </row>
    <row r="83" spans="1:14" ht="17">
      <c r="A83" s="34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13"/>
        <v>2.6759000000000002E-2</v>
      </c>
      <c r="G83">
        <v>9.1199999999999992</v>
      </c>
      <c r="J83" s="1">
        <f t="shared" si="12"/>
        <v>0.99944100000000002</v>
      </c>
      <c r="L83" s="25">
        <f>(F74-F83)/F74</f>
        <v>3.0471014492753672E-2</v>
      </c>
      <c r="M83" s="25">
        <f>(D74-D83)/D74</f>
        <v>0.441</v>
      </c>
      <c r="N83" s="25">
        <f>(E74-E83)/E74</f>
        <v>1.5037593984962405E-2</v>
      </c>
    </row>
    <row r="84" spans="1:14" ht="17">
      <c r="A84" s="34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13"/>
        <v>9.2999999999999992E-3</v>
      </c>
      <c r="G84">
        <v>150.25</v>
      </c>
      <c r="J84">
        <f t="shared" si="12"/>
        <v>0.99399999999999999</v>
      </c>
      <c r="L84" s="25">
        <f>(D75-D84)/D75</f>
        <v>0.98886827458256032</v>
      </c>
      <c r="M84" s="25">
        <f t="shared" ref="M84:M91" si="14">(D75-D84)/D75</f>
        <v>0.98886827458256032</v>
      </c>
      <c r="N84" s="25">
        <f t="shared" ref="N84:N91" si="15">(E75-E84)/E75</f>
        <v>0.10810810810810811</v>
      </c>
    </row>
    <row r="85" spans="1:14" ht="34">
      <c r="A85" s="34"/>
      <c r="B85" s="2" t="s">
        <v>210</v>
      </c>
      <c r="C85" s="2" t="s">
        <v>36</v>
      </c>
      <c r="D85" s="9">
        <v>1E-3</v>
      </c>
      <c r="E85">
        <v>39</v>
      </c>
      <c r="F85" s="1">
        <f t="shared" si="13"/>
        <v>4.8999999999999998E-3</v>
      </c>
      <c r="G85">
        <v>113.02</v>
      </c>
      <c r="J85">
        <f t="shared" si="12"/>
        <v>0.999</v>
      </c>
      <c r="L85" s="25">
        <f>(D76-D85)/D76</f>
        <v>0.99692307692307691</v>
      </c>
      <c r="M85" s="25">
        <f t="shared" si="14"/>
        <v>0.99692307692307691</v>
      </c>
      <c r="N85" s="25">
        <f t="shared" si="15"/>
        <v>-2.6315789473684209E-2</v>
      </c>
    </row>
    <row r="86" spans="1:14" ht="34">
      <c r="A86" s="34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13"/>
        <v>2.7150799999999999E-2</v>
      </c>
      <c r="G86">
        <v>25.57</v>
      </c>
      <c r="J86" s="1">
        <f t="shared" si="12"/>
        <v>0.99914919999999996</v>
      </c>
      <c r="L86" s="25">
        <f>(F77-F86)/F77</f>
        <v>0.12133333333333336</v>
      </c>
      <c r="M86" s="25">
        <f t="shared" si="14"/>
        <v>0.71639999999999993</v>
      </c>
      <c r="N86" s="25">
        <f t="shared" si="15"/>
        <v>5.7347670250896057E-2</v>
      </c>
    </row>
    <row r="87" spans="1:14" ht="34">
      <c r="A87" s="34"/>
      <c r="B87" s="2" t="s">
        <v>224</v>
      </c>
      <c r="C87" s="2" t="s">
        <v>37</v>
      </c>
      <c r="D87" s="9">
        <v>1E-3</v>
      </c>
      <c r="E87">
        <v>30</v>
      </c>
      <c r="F87" s="1">
        <f t="shared" si="13"/>
        <v>4.0000000000000001E-3</v>
      </c>
      <c r="G87">
        <v>107.17</v>
      </c>
      <c r="J87">
        <f t="shared" si="12"/>
        <v>0.999</v>
      </c>
      <c r="L87" s="25">
        <f>(D78-D87)/D78</f>
        <v>0.99431818181818177</v>
      </c>
      <c r="M87" s="25">
        <f t="shared" si="14"/>
        <v>0.99431818181818177</v>
      </c>
      <c r="N87" s="25">
        <f t="shared" si="15"/>
        <v>-0.1111111111111111</v>
      </c>
    </row>
    <row r="88" spans="1:14" ht="34">
      <c r="A88" s="34"/>
      <c r="B88" s="2" t="s">
        <v>226</v>
      </c>
      <c r="C88" s="2" t="s">
        <v>38</v>
      </c>
      <c r="D88" s="9">
        <v>2E-3</v>
      </c>
      <c r="E88">
        <v>40</v>
      </c>
      <c r="F88" s="1">
        <f t="shared" si="13"/>
        <v>6.0000000000000001E-3</v>
      </c>
      <c r="G88">
        <v>82.44</v>
      </c>
      <c r="J88">
        <f t="shared" si="12"/>
        <v>0.998</v>
      </c>
      <c r="L88" s="25">
        <f>(D79-D88)/D79</f>
        <v>0.99065420560747663</v>
      </c>
      <c r="M88" s="25">
        <f t="shared" si="14"/>
        <v>0.99065420560747663</v>
      </c>
      <c r="N88" s="25">
        <f t="shared" si="15"/>
        <v>-2.564102564102564E-2</v>
      </c>
    </row>
    <row r="89" spans="1:14" ht="34">
      <c r="A89" s="34"/>
      <c r="B89" s="2" t="s">
        <v>261</v>
      </c>
      <c r="C89" s="10" t="s">
        <v>237</v>
      </c>
      <c r="D89" s="8">
        <v>4.6700000000000002E-4</v>
      </c>
      <c r="E89">
        <v>256</v>
      </c>
      <c r="F89" s="1">
        <f t="shared" si="13"/>
        <v>2.6067E-2</v>
      </c>
      <c r="G89">
        <v>30.48</v>
      </c>
      <c r="J89" s="1">
        <f t="shared" si="12"/>
        <v>0.999533</v>
      </c>
      <c r="L89" s="25">
        <f>(F80-F89)/F80</f>
        <v>0.11935810810810815</v>
      </c>
      <c r="M89" s="25">
        <f t="shared" si="14"/>
        <v>0.76650000000000007</v>
      </c>
      <c r="N89" s="25">
        <f t="shared" si="15"/>
        <v>7.2463768115942032E-2</v>
      </c>
    </row>
    <row r="90" spans="1:14" ht="34">
      <c r="A90" s="34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13"/>
        <v>9.4000000000000004E-3</v>
      </c>
      <c r="G90">
        <v>169.47</v>
      </c>
      <c r="J90" s="8">
        <f>1-D89</f>
        <v>0.999533</v>
      </c>
      <c r="L90" s="25">
        <f>(D81-D90)/D81</f>
        <v>0.97931034482758617</v>
      </c>
      <c r="M90" s="25">
        <f t="shared" si="14"/>
        <v>0.97931034482758617</v>
      </c>
      <c r="N90" s="25">
        <f t="shared" si="15"/>
        <v>5.5555555555555552E-2</v>
      </c>
    </row>
    <row r="91" spans="1:14" ht="34">
      <c r="A91" s="34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13"/>
        <v>6.8999999999999999E-3</v>
      </c>
      <c r="G91">
        <v>129.21</v>
      </c>
      <c r="J91">
        <f>1-D91</f>
        <v>0.997</v>
      </c>
      <c r="L91" s="25">
        <f>(D82-D91)/D82</f>
        <v>0.98943661971830987</v>
      </c>
      <c r="M91" s="25">
        <f t="shared" si="14"/>
        <v>0.98943661971830987</v>
      </c>
      <c r="N91" s="25">
        <f t="shared" si="15"/>
        <v>2.5000000000000001E-2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L70"/>
  <sheetViews>
    <sheetView topLeftCell="B42" workbookViewId="0">
      <selection activeCell="L55" sqref="L55:L66"/>
    </sheetView>
  </sheetViews>
  <sheetFormatPr baseColWidth="10" defaultRowHeight="16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12" ht="34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12" ht="34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  <c r="L18" s="25">
        <f>(F6-F18)/F6</f>
        <v>0.91302223308086972</v>
      </c>
    </row>
    <row r="19" spans="2:12" ht="34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  <c r="L19" s="25">
        <f>(D7-D19)/D7</f>
        <v>0.28424657534246578</v>
      </c>
    </row>
    <row r="20" spans="2:12" ht="34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  <c r="L20" s="25">
        <f>(D8-D20)/D8</f>
        <v>0.93743016759776532</v>
      </c>
    </row>
    <row r="21" spans="2:12" ht="34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  <c r="L21" s="25">
        <f>(F9-F21)/F9</f>
        <v>0.71055179090029041</v>
      </c>
    </row>
    <row r="22" spans="2:12" ht="34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  <c r="L22" s="25">
        <f>(D10-D22)/D10</f>
        <v>0.77263157894736845</v>
      </c>
    </row>
    <row r="23" spans="2:12" ht="34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  <c r="L23" s="25">
        <f>(D11-D23)/D11</f>
        <v>0.84603886397608374</v>
      </c>
    </row>
    <row r="24" spans="2:12" ht="34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  <c r="L24" s="25">
        <f>(F12-F24)/F12</f>
        <v>0.67251461988304095</v>
      </c>
    </row>
    <row r="25" spans="2:12" ht="34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  <c r="L25" s="25">
        <f>(D13-D25)/D13</f>
        <v>0.78650442477876115</v>
      </c>
    </row>
    <row r="26" spans="2:12" ht="34" customHeight="1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  <c r="L26" s="25">
        <f>(D14-D26)/D14</f>
        <v>0.83132530120481929</v>
      </c>
    </row>
    <row r="27" spans="2:12" ht="51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  <c r="L27" s="25">
        <f>(F15-F27)/F15</f>
        <v>0.75807609475951176</v>
      </c>
    </row>
    <row r="28" spans="2:12" ht="51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  <c r="L28" s="25">
        <f>(D16-D28)/D16</f>
        <v>0.42951907131011613</v>
      </c>
    </row>
    <row r="29" spans="2:12" ht="51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  <c r="L29" s="25">
        <f>(D17-D29)/D17</f>
        <v>0.94012944983818769</v>
      </c>
    </row>
    <row r="30" spans="2:12" ht="17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12" ht="17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12" ht="17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12" ht="34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12" ht="34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12" ht="34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12" ht="34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12" ht="34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12" ht="34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12" ht="34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  <c r="L55" s="25">
        <f>(F43-F55)/F43</f>
        <v>0.77748759467223816</v>
      </c>
    </row>
    <row r="56" spans="2:12" ht="34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  <c r="L56" s="25">
        <f>(D44-D56)/D44</f>
        <v>0.67924528301886788</v>
      </c>
    </row>
    <row r="57" spans="2:12" ht="34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  <c r="L57" s="25">
        <f>(D45-D57)/D45</f>
        <v>0.75056433408577883</v>
      </c>
    </row>
    <row r="58" spans="2:12" ht="34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  <c r="L58" s="25">
        <f>(F46-F58)/F46</f>
        <v>0.73193473193473191</v>
      </c>
    </row>
    <row r="59" spans="2:12" ht="34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  <c r="L59" s="25">
        <f>(D47-D59)/D47</f>
        <v>0.58122362869198307</v>
      </c>
    </row>
    <row r="60" spans="2:12" ht="34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  <c r="L60" s="25">
        <f>(D48-D60)/D48</f>
        <v>0.69973890339425593</v>
      </c>
    </row>
    <row r="61" spans="2:12" ht="34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  <c r="L61" s="25">
        <f>(F49-F61)/F49</f>
        <v>0.57868852459016396</v>
      </c>
    </row>
    <row r="62" spans="2:12" ht="34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  <c r="L62" s="25">
        <f>(D50-D62)/D50</f>
        <v>0.4660804020100503</v>
      </c>
    </row>
    <row r="63" spans="2:12" ht="33" customHeight="1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  <c r="L63" s="25">
        <f>(D51-D63)/D51</f>
        <v>0.82219827586206895</v>
      </c>
    </row>
    <row r="64" spans="2:12" ht="51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  <c r="L64" s="25">
        <f>(F52-F64)/F52</f>
        <v>0.70772116286339481</v>
      </c>
    </row>
    <row r="65" spans="2:12" ht="51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  <c r="L65" s="25">
        <f>(D53-D65)/D53</f>
        <v>0.55246913580246904</v>
      </c>
    </row>
    <row r="66" spans="2:12" ht="51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  <c r="L66" s="25">
        <f>(D54-D66)/D54</f>
        <v>0.84309392265193372</v>
      </c>
    </row>
    <row r="67" spans="2:12" ht="17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12" ht="17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12" ht="17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12" ht="17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N159"/>
  <sheetViews>
    <sheetView topLeftCell="A146" workbookViewId="0">
      <selection activeCell="D14" sqref="D14"/>
    </sheetView>
  </sheetViews>
  <sheetFormatPr baseColWidth="10" defaultRowHeight="16"/>
  <cols>
    <col min="2" max="2" width="101" customWidth="1"/>
    <col min="3" max="3" width="24.5" customWidth="1"/>
    <col min="7" max="7" width="16.6640625" customWidth="1"/>
  </cols>
  <sheetData>
    <row r="1" spans="2:10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10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  <c r="J2" s="1">
        <f t="shared" ref="J2:J33" si="0">1-D2</f>
        <v>0.99999956320000005</v>
      </c>
    </row>
    <row r="3" spans="2:10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  <c r="J3" s="1">
        <f t="shared" si="0"/>
        <v>0.99999975169999999</v>
      </c>
    </row>
    <row r="4" spans="2:10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  <c r="J4" s="1">
        <f t="shared" si="0"/>
        <v>0.99998673999999999</v>
      </c>
    </row>
    <row r="5" spans="2:10" ht="32" customHeight="1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  <c r="J5" s="1">
        <f t="shared" si="0"/>
        <v>0.99987630000000005</v>
      </c>
    </row>
    <row r="6" spans="2:10">
      <c r="B6" t="s">
        <v>284</v>
      </c>
      <c r="C6" t="s">
        <v>29</v>
      </c>
      <c r="D6" s="9">
        <v>0.95</v>
      </c>
      <c r="E6">
        <v>112</v>
      </c>
      <c r="F6">
        <v>0</v>
      </c>
      <c r="G6" s="9">
        <f t="shared" ref="G6:G33" si="1">D6+E6*0.001</f>
        <v>1.0620000000000001</v>
      </c>
      <c r="H6" s="9">
        <v>0.85</v>
      </c>
      <c r="I6" t="s">
        <v>378</v>
      </c>
      <c r="J6" s="1">
        <f t="shared" si="0"/>
        <v>5.0000000000000044E-2</v>
      </c>
    </row>
    <row r="7" spans="2:10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1"/>
        <v>0.71899999999999997</v>
      </c>
      <c r="H7" s="9">
        <v>32.47</v>
      </c>
      <c r="J7" s="1">
        <f t="shared" si="0"/>
        <v>0.29100000000000004</v>
      </c>
    </row>
    <row r="8" spans="2:10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1"/>
        <v>0.79600000000000004</v>
      </c>
      <c r="H8" s="9">
        <v>1.06</v>
      </c>
      <c r="J8" s="1">
        <f t="shared" si="0"/>
        <v>0.22999999999999998</v>
      </c>
    </row>
    <row r="9" spans="2:10">
      <c r="B9" t="s">
        <v>287</v>
      </c>
      <c r="C9" t="s">
        <v>229</v>
      </c>
      <c r="D9" s="9">
        <v>2.7E-2</v>
      </c>
      <c r="E9">
        <v>32</v>
      </c>
      <c r="F9" s="9">
        <v>0</v>
      </c>
      <c r="G9" s="9">
        <f t="shared" si="1"/>
        <v>5.8999999999999997E-2</v>
      </c>
      <c r="H9" s="3">
        <v>0.94</v>
      </c>
      <c r="J9" s="1">
        <f t="shared" si="0"/>
        <v>0.97299999999999998</v>
      </c>
    </row>
    <row r="10" spans="2:10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1"/>
        <v>0.60799999999999998</v>
      </c>
      <c r="H10" s="9">
        <v>0.89</v>
      </c>
      <c r="J10" s="1">
        <f t="shared" si="0"/>
        <v>0.4</v>
      </c>
    </row>
    <row r="11" spans="2:10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1"/>
        <v>4.8000000000000001E-2</v>
      </c>
      <c r="H11" s="9">
        <v>1.34</v>
      </c>
      <c r="J11" s="1">
        <f t="shared" si="0"/>
        <v>0.97399999999999998</v>
      </c>
    </row>
    <row r="12" spans="2:10" ht="34">
      <c r="B12" s="2" t="s">
        <v>296</v>
      </c>
      <c r="C12" t="s">
        <v>32</v>
      </c>
      <c r="D12" s="9">
        <v>6.1491262795981801E-3</v>
      </c>
      <c r="E12">
        <v>76</v>
      </c>
      <c r="F12" s="9">
        <v>0</v>
      </c>
      <c r="G12" s="9">
        <f t="shared" si="1"/>
        <v>8.2149126279598181E-2</v>
      </c>
      <c r="H12" s="9">
        <v>1.05</v>
      </c>
      <c r="J12" s="1">
        <f t="shared" si="0"/>
        <v>0.99385087372040182</v>
      </c>
    </row>
    <row r="13" spans="2:10" ht="34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1"/>
        <v>7.1000000000000008E-2</v>
      </c>
      <c r="H13" s="9">
        <v>3.83</v>
      </c>
      <c r="J13" s="1">
        <f t="shared" si="0"/>
        <v>0.93700000000000006</v>
      </c>
    </row>
    <row r="14" spans="2:10" ht="35" customHeight="1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1"/>
        <v>0.03</v>
      </c>
      <c r="H14" s="9">
        <v>60.76</v>
      </c>
      <c r="J14" s="1">
        <f t="shared" si="0"/>
        <v>0.99199999999999999</v>
      </c>
    </row>
    <row r="15" spans="2:10" ht="34">
      <c r="B15" s="2" t="s">
        <v>293</v>
      </c>
      <c r="C15" t="s">
        <v>59</v>
      </c>
      <c r="D15" s="9">
        <v>2.7E-2</v>
      </c>
      <c r="E15">
        <v>36</v>
      </c>
      <c r="F15" s="9">
        <v>0</v>
      </c>
      <c r="G15" s="9">
        <f t="shared" si="1"/>
        <v>6.3E-2</v>
      </c>
      <c r="H15" s="9">
        <v>0.91</v>
      </c>
      <c r="J15" s="1">
        <f t="shared" si="0"/>
        <v>0.97299999999999998</v>
      </c>
    </row>
    <row r="16" spans="2:10" ht="33" customHeight="1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1"/>
        <v>0.59899999999999998</v>
      </c>
      <c r="H16" s="9">
        <v>0.87</v>
      </c>
      <c r="J16">
        <f t="shared" si="0"/>
        <v>0.40900000000000003</v>
      </c>
    </row>
    <row r="17" spans="2:14" ht="33" customHeight="1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1"/>
        <v>6.2E-2</v>
      </c>
      <c r="H17" s="9">
        <v>1.87</v>
      </c>
      <c r="J17">
        <f t="shared" si="0"/>
        <v>0.96199999999999997</v>
      </c>
    </row>
    <row r="18" spans="2:14" ht="34" customHeight="1">
      <c r="B18" s="2" t="s">
        <v>301</v>
      </c>
      <c r="C18" s="2" t="s">
        <v>42</v>
      </c>
      <c r="D18" s="9">
        <v>7.0000000000000001E-3</v>
      </c>
      <c r="E18">
        <v>16</v>
      </c>
      <c r="F18" s="9">
        <v>0</v>
      </c>
      <c r="G18" s="9">
        <f t="shared" si="1"/>
        <v>2.3E-2</v>
      </c>
      <c r="H18" s="9">
        <v>4.95</v>
      </c>
      <c r="J18" s="1">
        <f t="shared" si="0"/>
        <v>0.99299999999999999</v>
      </c>
      <c r="L18" s="25">
        <f>(G6-G18)/G6</f>
        <v>0.97834274952919031</v>
      </c>
      <c r="M18" s="25">
        <f>(D6-D18)/D6</f>
        <v>0.99263157894736842</v>
      </c>
      <c r="N18" s="25">
        <f>(E6-E18)/E6</f>
        <v>0.8571428571428571</v>
      </c>
    </row>
    <row r="19" spans="2:14" ht="33" customHeight="1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1"/>
        <v>1.2E-2</v>
      </c>
      <c r="H19" s="3">
        <v>5.4</v>
      </c>
      <c r="J19">
        <f t="shared" si="0"/>
        <v>0.99199999999999999</v>
      </c>
      <c r="L19" s="25">
        <f>(D7-D19)/D7</f>
        <v>0.98871650211565587</v>
      </c>
      <c r="M19" s="25">
        <f t="shared" ref="M19:M29" si="2">(D7-D19)/D7</f>
        <v>0.98871650211565587</v>
      </c>
      <c r="N19" s="25">
        <f t="shared" ref="N19:N29" si="3">(E7-E19)/E7</f>
        <v>0.6</v>
      </c>
    </row>
    <row r="20" spans="2:14" ht="51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1"/>
        <v>2.1000000000000001E-2</v>
      </c>
      <c r="H20" s="9">
        <v>4.88</v>
      </c>
      <c r="J20">
        <f t="shared" si="0"/>
        <v>0.997</v>
      </c>
      <c r="L20" s="25">
        <f>(D8-D20)/D8</f>
        <v>0.99610389610389605</v>
      </c>
      <c r="M20" s="25">
        <f t="shared" si="2"/>
        <v>0.99610389610389605</v>
      </c>
      <c r="N20" s="25">
        <f t="shared" si="3"/>
        <v>0.30769230769230771</v>
      </c>
    </row>
    <row r="21" spans="2:14" ht="34">
      <c r="B21" s="2" t="s">
        <v>314</v>
      </c>
      <c r="C21" s="2" t="s">
        <v>232</v>
      </c>
      <c r="D21" s="9">
        <v>3.0000000000000001E-3</v>
      </c>
      <c r="E21">
        <v>24</v>
      </c>
      <c r="F21" s="9">
        <v>0</v>
      </c>
      <c r="G21" s="9">
        <f t="shared" si="1"/>
        <v>2.7E-2</v>
      </c>
      <c r="H21" s="9">
        <v>3.21</v>
      </c>
      <c r="J21" s="1">
        <f t="shared" si="0"/>
        <v>0.997</v>
      </c>
      <c r="L21" s="25">
        <f>(G9-G21)/G9</f>
        <v>0.5423728813559322</v>
      </c>
      <c r="M21" s="25">
        <f t="shared" si="2"/>
        <v>0.88888888888888895</v>
      </c>
      <c r="N21" s="25">
        <f t="shared" si="3"/>
        <v>0.25</v>
      </c>
    </row>
    <row r="22" spans="2:14" ht="35" customHeight="1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1"/>
        <v>0.25700000000000001</v>
      </c>
      <c r="H22" s="9">
        <v>16.73</v>
      </c>
      <c r="J22">
        <f t="shared" si="0"/>
        <v>0.755</v>
      </c>
      <c r="L22" s="25">
        <f>(D10-D22)/D10</f>
        <v>0.59166666666666667</v>
      </c>
      <c r="M22" s="25">
        <f t="shared" si="2"/>
        <v>0.59166666666666667</v>
      </c>
      <c r="N22" s="25">
        <f t="shared" si="3"/>
        <v>-0.5</v>
      </c>
    </row>
    <row r="23" spans="2:14" ht="33" customHeight="1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1"/>
        <v>3.2000000000000001E-2</v>
      </c>
      <c r="H23" s="9">
        <v>2.79</v>
      </c>
      <c r="J23">
        <f t="shared" si="0"/>
        <v>0.98599999999999999</v>
      </c>
      <c r="L23" s="25">
        <f>(D11-D23)/D11</f>
        <v>0.46153846153846151</v>
      </c>
      <c r="M23" s="25">
        <f t="shared" si="2"/>
        <v>0.46153846153846151</v>
      </c>
      <c r="N23" s="25">
        <f t="shared" si="3"/>
        <v>0.18181818181818182</v>
      </c>
    </row>
    <row r="24" spans="2:14" ht="34" customHeight="1">
      <c r="B24" s="2" t="s">
        <v>304</v>
      </c>
      <c r="C24" s="2" t="s">
        <v>43</v>
      </c>
      <c r="D24" s="9">
        <v>6.0000000000000001E-3</v>
      </c>
      <c r="E24">
        <v>76</v>
      </c>
      <c r="F24" s="9">
        <v>0</v>
      </c>
      <c r="G24" s="9">
        <f t="shared" si="1"/>
        <v>8.2000000000000003E-2</v>
      </c>
      <c r="H24" s="3">
        <v>4.7</v>
      </c>
      <c r="J24" s="1">
        <f t="shared" si="0"/>
        <v>0.99399999999999999</v>
      </c>
      <c r="L24" s="25">
        <f>(G12-G24)/G12</f>
        <v>1.8153118158630134E-3</v>
      </c>
      <c r="M24" s="25">
        <f t="shared" si="2"/>
        <v>2.4251620932384681E-2</v>
      </c>
      <c r="N24" s="25">
        <f t="shared" si="3"/>
        <v>0</v>
      </c>
    </row>
    <row r="25" spans="2:14" ht="33" customHeight="1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1"/>
        <v>6.4000000000000001E-2</v>
      </c>
      <c r="H25" s="9">
        <v>2.73</v>
      </c>
      <c r="J25">
        <f t="shared" si="0"/>
        <v>0.94599999999999995</v>
      </c>
      <c r="L25" s="25">
        <f>(D13-D25)/D13</f>
        <v>0.14285714285714288</v>
      </c>
      <c r="M25" s="25">
        <f t="shared" si="2"/>
        <v>0.14285714285714288</v>
      </c>
      <c r="N25" s="25">
        <f t="shared" si="3"/>
        <v>-0.25</v>
      </c>
    </row>
    <row r="26" spans="2:14" ht="33" customHeight="1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1"/>
        <v>0.03</v>
      </c>
      <c r="H26" s="9">
        <v>1.68</v>
      </c>
      <c r="J26">
        <f t="shared" si="0"/>
        <v>0.99199999999999999</v>
      </c>
      <c r="L26" s="25">
        <f>(D14-D26)/D14</f>
        <v>0</v>
      </c>
      <c r="M26" s="25">
        <f t="shared" si="2"/>
        <v>0</v>
      </c>
      <c r="N26" s="25">
        <f t="shared" si="3"/>
        <v>0</v>
      </c>
    </row>
    <row r="27" spans="2:14" ht="33" customHeight="1">
      <c r="B27" s="2" t="s">
        <v>308</v>
      </c>
      <c r="C27" s="10" t="s">
        <v>273</v>
      </c>
      <c r="D27" s="9">
        <v>1.2999999999999999E-2</v>
      </c>
      <c r="E27">
        <v>32</v>
      </c>
      <c r="F27" s="9">
        <v>0</v>
      </c>
      <c r="G27" s="9">
        <f t="shared" si="1"/>
        <v>4.4999999999999998E-2</v>
      </c>
      <c r="H27" s="9">
        <v>3.18</v>
      </c>
      <c r="J27" s="1">
        <f t="shared" si="0"/>
        <v>0.98699999999999999</v>
      </c>
      <c r="L27" s="25">
        <f>(G15-G27)/G15</f>
        <v>0.28571428571428575</v>
      </c>
      <c r="M27" s="25">
        <f t="shared" si="2"/>
        <v>0.51851851851851849</v>
      </c>
      <c r="N27" s="25">
        <f t="shared" si="3"/>
        <v>0.1111111111111111</v>
      </c>
    </row>
    <row r="28" spans="2:14" ht="33" customHeight="1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1"/>
        <v>9.0000000000000011E-3</v>
      </c>
      <c r="H28" s="9">
        <v>9.2100000000000009</v>
      </c>
      <c r="J28">
        <f t="shared" si="0"/>
        <v>0.99299999999999999</v>
      </c>
      <c r="L28" s="25">
        <f>(D16-D28)/D16</f>
        <v>0.98815566835871405</v>
      </c>
      <c r="M28" s="25">
        <f t="shared" si="2"/>
        <v>0.98815566835871405</v>
      </c>
      <c r="N28" s="25">
        <f t="shared" si="3"/>
        <v>0.75</v>
      </c>
    </row>
    <row r="29" spans="2:14" ht="34" customHeight="1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1"/>
        <v>2.4999999999999998E-2</v>
      </c>
      <c r="H29" s="9">
        <v>3.14</v>
      </c>
      <c r="J29">
        <f t="shared" si="0"/>
        <v>0.997</v>
      </c>
      <c r="L29" s="25">
        <f>(D17-D29)/D17</f>
        <v>0.92105263157894735</v>
      </c>
      <c r="M29" s="25">
        <f t="shared" si="2"/>
        <v>0.92105263157894735</v>
      </c>
      <c r="N29" s="25">
        <f t="shared" si="3"/>
        <v>8.3333333333333329E-2</v>
      </c>
    </row>
    <row r="30" spans="2:14" ht="17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1"/>
        <v>0.13500000000000001</v>
      </c>
      <c r="H30" s="9">
        <v>0.02</v>
      </c>
      <c r="J30">
        <f t="shared" si="0"/>
        <v>0.86899999999999999</v>
      </c>
    </row>
    <row r="31" spans="2:14" ht="17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1"/>
        <v>0.13300000000000001</v>
      </c>
      <c r="H31" s="9">
        <v>0.01</v>
      </c>
      <c r="J31">
        <f t="shared" si="0"/>
        <v>0.86899999999999999</v>
      </c>
    </row>
    <row r="32" spans="2:14" ht="17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1"/>
        <v>1.3000000000000001E-2</v>
      </c>
      <c r="H32" s="9">
        <v>0.04</v>
      </c>
      <c r="J32">
        <f t="shared" si="0"/>
        <v>0.995</v>
      </c>
    </row>
    <row r="33" spans="2:10" ht="17">
      <c r="B33" t="s">
        <v>313</v>
      </c>
      <c r="C33" s="10" t="s">
        <v>278</v>
      </c>
      <c r="D33" s="9">
        <v>5.0000000000000001E-3</v>
      </c>
      <c r="E33">
        <v>8</v>
      </c>
      <c r="F33" s="9">
        <v>0</v>
      </c>
      <c r="G33" s="9">
        <f t="shared" si="1"/>
        <v>1.3000000000000001E-2</v>
      </c>
      <c r="H33" s="9">
        <v>0.01</v>
      </c>
      <c r="J33">
        <f t="shared" si="0"/>
        <v>0.995</v>
      </c>
    </row>
    <row r="38" spans="2:10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10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10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10" ht="32" customHeight="1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10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4">D42+E42*0.001</f>
        <v>1.256</v>
      </c>
      <c r="H42" s="9">
        <v>12.45</v>
      </c>
      <c r="I42" t="s">
        <v>379</v>
      </c>
    </row>
    <row r="43" spans="2:10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4"/>
        <v>0.99199999999999999</v>
      </c>
      <c r="H43" s="3">
        <v>71</v>
      </c>
    </row>
    <row r="44" spans="2:10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4"/>
        <v>1.1579999999999999</v>
      </c>
      <c r="H44" s="9">
        <v>13.23</v>
      </c>
    </row>
    <row r="45" spans="2:10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4"/>
        <v>0.44700000000000001</v>
      </c>
      <c r="H45" s="3">
        <v>22.4</v>
      </c>
    </row>
    <row r="46" spans="2:10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4"/>
        <v>1.03</v>
      </c>
      <c r="H46" s="9">
        <v>72.52</v>
      </c>
    </row>
    <row r="47" spans="2:10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4"/>
        <v>0.45600000000000002</v>
      </c>
      <c r="H47" s="9">
        <v>44.21</v>
      </c>
    </row>
    <row r="48" spans="2:10" ht="34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4"/>
        <v>0.56099999999999994</v>
      </c>
      <c r="H48" s="9">
        <v>71.34</v>
      </c>
    </row>
    <row r="49" spans="2:12" ht="34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4"/>
        <v>0.877</v>
      </c>
      <c r="H49" s="9">
        <v>70.92</v>
      </c>
    </row>
    <row r="50" spans="2:12" ht="34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4"/>
        <v>0.746</v>
      </c>
      <c r="H50" s="9">
        <v>70.849999999999994</v>
      </c>
    </row>
    <row r="51" spans="2:12" ht="34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4"/>
        <v>0.46200000000000002</v>
      </c>
      <c r="H51" s="9">
        <v>27.04</v>
      </c>
    </row>
    <row r="52" spans="2:12" ht="34" customHeight="1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4"/>
        <v>1.0569999999999999</v>
      </c>
      <c r="H52" s="9">
        <v>70.83</v>
      </c>
    </row>
    <row r="53" spans="2:12" ht="34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4"/>
        <v>0.45800000000000002</v>
      </c>
      <c r="H53" s="9">
        <v>40.54</v>
      </c>
    </row>
    <row r="54" spans="2:12" ht="34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4"/>
        <v>0.749</v>
      </c>
      <c r="H54" s="3">
        <v>39.9</v>
      </c>
      <c r="L54" s="26"/>
    </row>
    <row r="55" spans="2:12" ht="34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4"/>
        <v>0.85200000000000009</v>
      </c>
      <c r="H55" s="9">
        <v>88.08</v>
      </c>
      <c r="L55" s="26"/>
    </row>
    <row r="56" spans="2:12" ht="34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4"/>
        <v>0.92600000000000005</v>
      </c>
      <c r="H56" s="9">
        <v>22.98</v>
      </c>
      <c r="L56" s="26"/>
    </row>
    <row r="57" spans="2:12" ht="34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4"/>
        <v>0.44700000000000001</v>
      </c>
      <c r="H57" s="9">
        <v>9.67</v>
      </c>
      <c r="L57" s="26"/>
    </row>
    <row r="58" spans="2:12" ht="34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4"/>
        <v>0.64</v>
      </c>
      <c r="H58" s="9">
        <v>60.18</v>
      </c>
      <c r="L58" s="26"/>
    </row>
    <row r="59" spans="2:12" ht="34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4"/>
        <v>0.45600000000000002</v>
      </c>
      <c r="H59" s="9">
        <v>10.55</v>
      </c>
      <c r="L59" s="26"/>
    </row>
    <row r="60" spans="2:12" ht="34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4"/>
        <v>0.56099999999999994</v>
      </c>
      <c r="H60" s="9">
        <v>9.25</v>
      </c>
      <c r="L60" s="26"/>
    </row>
    <row r="61" spans="2:12" ht="34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4"/>
        <v>0.55699999999999994</v>
      </c>
      <c r="H61" s="9">
        <v>96.51</v>
      </c>
      <c r="L61" s="26"/>
    </row>
    <row r="62" spans="2:12" ht="34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4"/>
        <v>0.53600000000000003</v>
      </c>
      <c r="H62" s="9">
        <v>42.98</v>
      </c>
      <c r="L62" s="26"/>
    </row>
    <row r="63" spans="2:12" ht="34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4"/>
        <v>0.44600000000000006</v>
      </c>
      <c r="H63" s="3">
        <v>27.2</v>
      </c>
      <c r="L63" s="26"/>
    </row>
    <row r="64" spans="2:12" ht="34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4"/>
        <v>0.98199999999999998</v>
      </c>
      <c r="H64" s="9">
        <v>31.96</v>
      </c>
      <c r="L64" s="26"/>
    </row>
    <row r="65" spans="2:12" ht="33" customHeight="1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4"/>
        <v>0.44</v>
      </c>
      <c r="H65" s="3">
        <v>21.6</v>
      </c>
      <c r="L65" s="26"/>
    </row>
    <row r="66" spans="2:12" ht="17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4"/>
        <v>0.73399999999999999</v>
      </c>
      <c r="H66" s="9">
        <v>1.27</v>
      </c>
    </row>
    <row r="67" spans="2:12" ht="17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4"/>
        <v>0.73699999999999999</v>
      </c>
      <c r="H67" s="9">
        <v>1.1499999999999999</v>
      </c>
    </row>
    <row r="68" spans="2:12" ht="17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4"/>
        <v>0.14600000000000002</v>
      </c>
      <c r="H68" s="9">
        <v>39.58</v>
      </c>
    </row>
    <row r="69" spans="2:12" ht="17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4"/>
        <v>0.73799999999999999</v>
      </c>
      <c r="H69" s="9">
        <v>11.22</v>
      </c>
    </row>
    <row r="74" spans="2:1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1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1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12" ht="34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1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5">D78+E78*0.001</f>
        <v>1.296</v>
      </c>
      <c r="H78" s="3">
        <v>12.49</v>
      </c>
    </row>
    <row r="79" spans="2:1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5"/>
        <v>1.0449999999999999</v>
      </c>
      <c r="H79" s="3">
        <v>71.209999999999994</v>
      </c>
    </row>
    <row r="80" spans="2:1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5"/>
        <v>1.204</v>
      </c>
      <c r="H80" s="3">
        <v>13.01</v>
      </c>
    </row>
    <row r="81" spans="2:1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6">D81+E81*0.001</f>
        <v>0.53700000000000003</v>
      </c>
      <c r="H81" s="9">
        <v>60.26</v>
      </c>
    </row>
    <row r="82" spans="2:1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6"/>
        <v>1.0309999999999999</v>
      </c>
      <c r="H82" s="9">
        <v>70.94</v>
      </c>
    </row>
    <row r="83" spans="2:1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6"/>
        <v>0.57699999999999996</v>
      </c>
      <c r="H83" s="9">
        <v>71.45</v>
      </c>
    </row>
    <row r="84" spans="2:12" ht="34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6"/>
        <v>0.30299999999999999</v>
      </c>
      <c r="H84" s="9">
        <v>71.33</v>
      </c>
    </row>
    <row r="85" spans="2:12" ht="34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6"/>
        <v>0.70600000000000007</v>
      </c>
      <c r="H85" s="9">
        <v>71.010000000000005</v>
      </c>
    </row>
    <row r="86" spans="2:12" ht="34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6"/>
        <v>0.70500000000000007</v>
      </c>
      <c r="H86" s="9">
        <v>71.23</v>
      </c>
    </row>
    <row r="87" spans="2:12" ht="34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6"/>
        <v>0.53299999999999992</v>
      </c>
      <c r="H87" s="9">
        <v>70.77</v>
      </c>
    </row>
    <row r="88" spans="2:12" ht="33" customHeight="1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6"/>
        <v>1.038</v>
      </c>
      <c r="H88" s="9">
        <v>70.87</v>
      </c>
    </row>
    <row r="89" spans="2:12" ht="34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5"/>
        <v>0.51200000000000001</v>
      </c>
      <c r="H89" s="9">
        <v>70.83</v>
      </c>
    </row>
    <row r="90" spans="2:12" ht="34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5"/>
        <v>0.999</v>
      </c>
      <c r="H90" s="3">
        <v>1.62</v>
      </c>
      <c r="L90" s="25">
        <f>(G78-G90)/G78</f>
        <v>0.22916666666666669</v>
      </c>
    </row>
    <row r="91" spans="2:12" ht="34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  <c r="L91" s="25">
        <f>(D79-D91)/D79</f>
        <v>0.95987963891675021</v>
      </c>
    </row>
    <row r="92" spans="2:12" ht="34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5"/>
        <v>5.6000000000000001E-2</v>
      </c>
      <c r="H92" s="9">
        <v>13.65</v>
      </c>
      <c r="L92" s="25">
        <f>(D80-D92)/D80</f>
        <v>0.99397590361445787</v>
      </c>
    </row>
    <row r="93" spans="2:12" ht="34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5"/>
        <v>0.47899999999999998</v>
      </c>
      <c r="H93" s="9">
        <v>16.91</v>
      </c>
      <c r="L93" s="25">
        <f>(G81-G93)/G81</f>
        <v>0.10800744878957179</v>
      </c>
    </row>
    <row r="94" spans="2:12" ht="34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5"/>
        <v>8.0000000000000002E-3</v>
      </c>
      <c r="H94" s="9">
        <v>64.290000000000006</v>
      </c>
      <c r="L94" s="25">
        <f>(D82-D94)/D82</f>
        <v>0.99792315680166144</v>
      </c>
    </row>
    <row r="95" spans="2:12" ht="34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5"/>
        <v>0.45100000000000007</v>
      </c>
      <c r="H95" s="9">
        <v>41.43</v>
      </c>
      <c r="L95" s="25">
        <f>(D83-D95)/D83</f>
        <v>0.42508710801393723</v>
      </c>
    </row>
    <row r="96" spans="2:12" ht="34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5"/>
        <v>0.30299999999999999</v>
      </c>
      <c r="H96" s="9">
        <v>9.0500000000000007</v>
      </c>
      <c r="L96" s="25">
        <f>(G84-G96)/G84</f>
        <v>0</v>
      </c>
    </row>
    <row r="97" spans="2:12" ht="34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5"/>
        <v>0.40299999999999997</v>
      </c>
      <c r="H97" s="9">
        <v>59.21</v>
      </c>
      <c r="L97" s="25">
        <f>(D85-D97)/D85</f>
        <v>0.46048632218844993</v>
      </c>
    </row>
    <row r="98" spans="2:12" ht="34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5"/>
        <v>0.17899999999999999</v>
      </c>
      <c r="H98" s="9">
        <v>39.78</v>
      </c>
      <c r="L98" s="25">
        <f>(D86-D98)/D86</f>
        <v>0.9622980251346499</v>
      </c>
    </row>
    <row r="99" spans="2:12" ht="34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5"/>
        <v>1.0999999999999999E-2</v>
      </c>
      <c r="H99" s="3">
        <v>46.26</v>
      </c>
      <c r="L99" s="25">
        <f>(G87-G99)/G87</f>
        <v>0.9793621013133208</v>
      </c>
    </row>
    <row r="100" spans="2:12" ht="34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5"/>
        <v>0.56600000000000006</v>
      </c>
      <c r="H100" s="9">
        <v>74.88</v>
      </c>
      <c r="L100" s="25">
        <f>(D88-D100)/D88</f>
        <v>0.48654244306418221</v>
      </c>
    </row>
    <row r="101" spans="2:12" ht="51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5"/>
        <v>0.41</v>
      </c>
      <c r="H101" s="3">
        <v>20.02</v>
      </c>
      <c r="L101" s="25">
        <f>(D89-D101)/D89</f>
        <v>0.4642857142857143</v>
      </c>
    </row>
    <row r="102" spans="2:12" ht="17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5"/>
        <v>0.999</v>
      </c>
      <c r="H102" s="9">
        <v>0.01</v>
      </c>
    </row>
    <row r="103" spans="2:12" ht="17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5"/>
        <v>0.999</v>
      </c>
      <c r="H103" s="9">
        <v>0.01</v>
      </c>
    </row>
    <row r="104" spans="2:12" ht="17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5"/>
        <v>4.9000000000000002E-2</v>
      </c>
      <c r="H104" s="9">
        <v>12.47</v>
      </c>
    </row>
    <row r="105" spans="2:12" ht="17">
      <c r="B105" t="s">
        <v>415</v>
      </c>
      <c r="C105" s="10" t="s">
        <v>278</v>
      </c>
      <c r="D105" s="9">
        <v>0.40699999999999997</v>
      </c>
      <c r="E105">
        <v>64</v>
      </c>
      <c r="F105" s="9">
        <v>0</v>
      </c>
      <c r="G105" s="1">
        <f t="shared" si="5"/>
        <v>0.47099999999999997</v>
      </c>
      <c r="H105" s="9">
        <v>7.43</v>
      </c>
    </row>
    <row r="110" spans="2:12">
      <c r="C110" t="s">
        <v>440</v>
      </c>
      <c r="D110" s="8">
        <v>5.7800000000000001E-7</v>
      </c>
      <c r="E110">
        <v>20</v>
      </c>
      <c r="F110">
        <v>0</v>
      </c>
      <c r="G110" s="9">
        <f>D110+E110*0.001</f>
        <v>2.0000578000000001E-2</v>
      </c>
      <c r="H110">
        <v>0.72</v>
      </c>
      <c r="I110">
        <v>12</v>
      </c>
    </row>
    <row r="111" spans="2:12">
      <c r="C111" t="s">
        <v>276</v>
      </c>
      <c r="D111" s="8">
        <v>1.4000000000000001E-7</v>
      </c>
      <c r="E111">
        <v>8</v>
      </c>
      <c r="F111">
        <v>0</v>
      </c>
      <c r="G111" s="9">
        <f t="shared" ref="G111:G116" si="7">D111+E111*0.001</f>
        <v>8.0001399999999993E-3</v>
      </c>
      <c r="H111">
        <v>0.16</v>
      </c>
      <c r="I111">
        <v>6</v>
      </c>
    </row>
    <row r="112" spans="2:12">
      <c r="C112" t="s">
        <v>436</v>
      </c>
      <c r="D112" s="8">
        <v>5.28E-3</v>
      </c>
      <c r="E112">
        <v>16</v>
      </c>
      <c r="F112">
        <v>0</v>
      </c>
      <c r="G112" s="9">
        <f t="shared" si="7"/>
        <v>2.128E-2</v>
      </c>
      <c r="H112">
        <v>0.17</v>
      </c>
      <c r="I112">
        <v>8</v>
      </c>
    </row>
    <row r="113" spans="3:10">
      <c r="C113" t="s">
        <v>537</v>
      </c>
      <c r="D113" s="8">
        <v>4.8000000000000001E-2</v>
      </c>
      <c r="E113">
        <v>4</v>
      </c>
      <c r="F113">
        <v>0</v>
      </c>
      <c r="G113" s="9"/>
      <c r="H113">
        <v>6.0999999999999999E-2</v>
      </c>
      <c r="I113">
        <v>5</v>
      </c>
    </row>
    <row r="114" spans="3:10">
      <c r="C114" t="s">
        <v>441</v>
      </c>
      <c r="D114">
        <v>4.7E-2</v>
      </c>
      <c r="E114">
        <v>14</v>
      </c>
      <c r="F114">
        <v>0</v>
      </c>
      <c r="G114" s="9">
        <f t="shared" si="7"/>
        <v>6.0999999999999999E-2</v>
      </c>
      <c r="H114">
        <v>0.26</v>
      </c>
      <c r="I114">
        <v>7</v>
      </c>
    </row>
    <row r="115" spans="3:10">
      <c r="C115" t="s">
        <v>438</v>
      </c>
      <c r="D115">
        <v>4.7E-2</v>
      </c>
      <c r="E115">
        <v>6</v>
      </c>
      <c r="F115">
        <v>0</v>
      </c>
      <c r="G115" s="9">
        <f t="shared" si="7"/>
        <v>5.2999999999999999E-2</v>
      </c>
      <c r="H115">
        <v>0.06</v>
      </c>
      <c r="I115">
        <v>3</v>
      </c>
    </row>
    <row r="116" spans="3:10">
      <c r="C116" t="s">
        <v>439</v>
      </c>
      <c r="D116" s="8">
        <v>5.28E-3</v>
      </c>
      <c r="E116">
        <v>8</v>
      </c>
      <c r="F116">
        <v>0</v>
      </c>
      <c r="G116" s="9">
        <f t="shared" si="7"/>
        <v>1.328E-2</v>
      </c>
      <c r="H116">
        <v>7.0000000000000007E-2</v>
      </c>
      <c r="I116">
        <v>4</v>
      </c>
    </row>
    <row r="118" spans="3:10">
      <c r="C118" t="s">
        <v>440</v>
      </c>
      <c r="D118" s="8">
        <v>1.57E-3</v>
      </c>
      <c r="E118">
        <v>48</v>
      </c>
      <c r="F118">
        <v>0</v>
      </c>
      <c r="G118">
        <f>D118+E118*0.001</f>
        <v>4.9570000000000003E-2</v>
      </c>
      <c r="H118">
        <v>16.87</v>
      </c>
      <c r="I118">
        <v>32</v>
      </c>
    </row>
    <row r="119" spans="3:10">
      <c r="C119" t="s">
        <v>276</v>
      </c>
      <c r="D119" s="8">
        <v>1.65E-3</v>
      </c>
      <c r="E119">
        <v>20</v>
      </c>
      <c r="F119">
        <v>0</v>
      </c>
      <c r="G119">
        <f t="shared" ref="G119:G124" si="8">D119+E119*0.001</f>
        <v>2.1649999999999999E-2</v>
      </c>
      <c r="H119">
        <v>6.99</v>
      </c>
      <c r="I119">
        <v>28</v>
      </c>
    </row>
    <row r="120" spans="3:10">
      <c r="C120" t="s">
        <v>436</v>
      </c>
      <c r="D120" s="8">
        <v>1.5299999999999999E-3</v>
      </c>
      <c r="E120">
        <v>48</v>
      </c>
      <c r="F120">
        <v>0</v>
      </c>
      <c r="G120">
        <f t="shared" si="8"/>
        <v>4.9529999999999998E-2</v>
      </c>
      <c r="H120">
        <v>15.44</v>
      </c>
      <c r="I120">
        <v>32</v>
      </c>
    </row>
    <row r="121" spans="3:10">
      <c r="C121" t="s">
        <v>537</v>
      </c>
      <c r="D121" s="8">
        <v>3.82E-3</v>
      </c>
      <c r="E121">
        <v>20</v>
      </c>
      <c r="F121">
        <v>0</v>
      </c>
      <c r="G121">
        <f t="shared" si="8"/>
        <v>2.3820000000000001E-2</v>
      </c>
      <c r="H121">
        <v>6.23</v>
      </c>
      <c r="I121">
        <v>22</v>
      </c>
    </row>
    <row r="122" spans="3:10">
      <c r="C122" t="s">
        <v>441</v>
      </c>
      <c r="D122">
        <v>0.40699999999999997</v>
      </c>
      <c r="E122">
        <v>64</v>
      </c>
      <c r="F122">
        <v>0</v>
      </c>
      <c r="G122">
        <f t="shared" si="8"/>
        <v>0.47099999999999997</v>
      </c>
      <c r="H122">
        <v>9.4700000000000006</v>
      </c>
      <c r="I122">
        <v>32</v>
      </c>
    </row>
    <row r="123" spans="3:10">
      <c r="C123" t="s">
        <v>438</v>
      </c>
      <c r="D123">
        <v>1E-3</v>
      </c>
      <c r="E123">
        <v>50</v>
      </c>
      <c r="F123">
        <v>0</v>
      </c>
      <c r="G123">
        <f t="shared" si="8"/>
        <v>5.1000000000000004E-2</v>
      </c>
      <c r="H123">
        <v>13.6</v>
      </c>
      <c r="I123">
        <v>25</v>
      </c>
    </row>
    <row r="124" spans="3:10">
      <c r="C124" t="s">
        <v>439</v>
      </c>
      <c r="D124">
        <v>0.40699999999999997</v>
      </c>
      <c r="E124">
        <v>64</v>
      </c>
      <c r="F124">
        <v>0</v>
      </c>
      <c r="G124">
        <f t="shared" si="8"/>
        <v>0.47099999999999997</v>
      </c>
      <c r="H124">
        <v>9.4</v>
      </c>
      <c r="I124">
        <v>32</v>
      </c>
    </row>
    <row r="128" spans="3:10">
      <c r="C128" t="s">
        <v>27</v>
      </c>
      <c r="D128" s="8">
        <v>1.855E-5</v>
      </c>
      <c r="E128">
        <v>342.26299999999998</v>
      </c>
      <c r="F128">
        <v>4980.88</v>
      </c>
      <c r="G128" s="1">
        <f>D128+E128*0.001+0.1*F128</f>
        <v>498.43028155000002</v>
      </c>
      <c r="H128" s="3">
        <v>905.15300000000002</v>
      </c>
      <c r="J128" s="1">
        <f>1-D128</f>
        <v>0.99998145000000005</v>
      </c>
    </row>
    <row r="129" spans="3:14">
      <c r="C129" t="s">
        <v>227</v>
      </c>
      <c r="D129" s="1">
        <v>1E-3</v>
      </c>
      <c r="E129" s="1">
        <v>53.975999999999999</v>
      </c>
      <c r="F129" s="8">
        <v>6.2819999999999997E-7</v>
      </c>
      <c r="G129" s="1">
        <f>D129+E129*0.001+0.1*F129</f>
        <v>5.4976062820000005E-2</v>
      </c>
      <c r="H129" s="3">
        <v>663.07600000000002</v>
      </c>
      <c r="J129" s="1">
        <f t="shared" ref="J129:J159" si="9">1-D129</f>
        <v>0.999</v>
      </c>
    </row>
    <row r="130" spans="3:14">
      <c r="C130" t="s">
        <v>28</v>
      </c>
      <c r="D130" s="9">
        <v>1E-3</v>
      </c>
      <c r="E130">
        <v>0.67700000000000005</v>
      </c>
      <c r="F130" s="8">
        <v>5.9289999999999997E-7</v>
      </c>
      <c r="G130" s="1">
        <f>D130+E130*0.001+0.1*F130</f>
        <v>1.6770592900000002E-3</v>
      </c>
      <c r="H130" s="3">
        <v>564.94500000000005</v>
      </c>
      <c r="J130" s="1"/>
    </row>
    <row r="131" spans="3:14" ht="17">
      <c r="C131" s="2" t="s">
        <v>228</v>
      </c>
      <c r="D131" s="9">
        <v>1E-3</v>
      </c>
      <c r="E131" s="1">
        <v>48.72</v>
      </c>
      <c r="F131" s="9">
        <v>3.0000000000000001E-3</v>
      </c>
      <c r="G131" s="1">
        <f>D131+E131*0.001+0.1*F131</f>
        <v>5.0020000000000002E-2</v>
      </c>
      <c r="H131" s="3">
        <v>1403.03</v>
      </c>
      <c r="J131" s="1">
        <f t="shared" si="9"/>
        <v>0.999</v>
      </c>
    </row>
    <row r="132" spans="3:14">
      <c r="C132" t="s">
        <v>29</v>
      </c>
      <c r="D132" s="9">
        <v>0.79100000000000004</v>
      </c>
      <c r="E132">
        <v>380</v>
      </c>
      <c r="F132">
        <v>0</v>
      </c>
      <c r="G132" s="1">
        <f t="shared" ref="G132:G144" si="10">D132+E132*0.001</f>
        <v>1.171</v>
      </c>
      <c r="H132" s="3">
        <v>12.49</v>
      </c>
      <c r="J132" s="1">
        <f t="shared" si="9"/>
        <v>0.20899999999999996</v>
      </c>
    </row>
    <row r="133" spans="3:14">
      <c r="C133" t="s">
        <v>30</v>
      </c>
      <c r="D133" s="9">
        <v>0.997</v>
      </c>
      <c r="E133">
        <v>48</v>
      </c>
      <c r="F133" s="9">
        <v>0</v>
      </c>
      <c r="G133" s="1">
        <f t="shared" si="10"/>
        <v>1.0449999999999999</v>
      </c>
      <c r="H133" s="3">
        <v>71.209999999999994</v>
      </c>
      <c r="J133" s="1">
        <f t="shared" si="9"/>
        <v>3.0000000000000027E-3</v>
      </c>
    </row>
    <row r="134" spans="3:14">
      <c r="C134" t="s">
        <v>31</v>
      </c>
      <c r="D134" s="9">
        <v>0.996</v>
      </c>
      <c r="E134">
        <v>208</v>
      </c>
      <c r="F134" s="9">
        <v>0</v>
      </c>
      <c r="G134" s="1">
        <f t="shared" si="10"/>
        <v>1.204</v>
      </c>
      <c r="H134" s="3">
        <v>13.01</v>
      </c>
      <c r="J134" s="1">
        <f t="shared" si="9"/>
        <v>4.0000000000000036E-3</v>
      </c>
    </row>
    <row r="135" spans="3:14">
      <c r="C135" t="s">
        <v>229</v>
      </c>
      <c r="D135" s="9">
        <v>0.16800000000000001</v>
      </c>
      <c r="E135">
        <v>380</v>
      </c>
      <c r="F135" s="9">
        <v>0</v>
      </c>
      <c r="G135" s="1">
        <f t="shared" si="10"/>
        <v>0.54800000000000004</v>
      </c>
      <c r="H135" s="9">
        <v>60.26</v>
      </c>
      <c r="J135" s="1">
        <f t="shared" si="9"/>
        <v>0.83199999999999996</v>
      </c>
    </row>
    <row r="136" spans="3:14">
      <c r="C136" t="s">
        <v>230</v>
      </c>
      <c r="D136" s="9">
        <v>0.96299999999999997</v>
      </c>
      <c r="E136">
        <v>68</v>
      </c>
      <c r="F136" s="9">
        <v>0</v>
      </c>
      <c r="G136" s="1">
        <f t="shared" si="10"/>
        <v>1.0309999999999999</v>
      </c>
      <c r="H136" s="9">
        <v>70.94</v>
      </c>
      <c r="J136" s="1">
        <f t="shared" si="9"/>
        <v>3.7000000000000033E-2</v>
      </c>
    </row>
    <row r="137" spans="3:14">
      <c r="C137" t="s">
        <v>231</v>
      </c>
      <c r="D137" s="9">
        <v>0.28699999999999998</v>
      </c>
      <c r="E137">
        <v>290</v>
      </c>
      <c r="F137" s="9">
        <v>0</v>
      </c>
      <c r="G137" s="1">
        <f t="shared" si="10"/>
        <v>0.57699999999999996</v>
      </c>
      <c r="H137" s="9">
        <v>71.45</v>
      </c>
      <c r="J137" s="1">
        <f t="shared" si="9"/>
        <v>0.71300000000000008</v>
      </c>
    </row>
    <row r="138" spans="3:14">
      <c r="C138" t="s">
        <v>32</v>
      </c>
      <c r="D138" s="9">
        <v>3.3000000000000002E-2</v>
      </c>
      <c r="E138">
        <v>252</v>
      </c>
      <c r="F138" s="9">
        <v>0</v>
      </c>
      <c r="G138" s="1">
        <f t="shared" si="10"/>
        <v>0.28500000000000003</v>
      </c>
      <c r="H138" s="9">
        <v>71.33</v>
      </c>
      <c r="J138" s="1">
        <f t="shared" si="9"/>
        <v>0.96699999999999997</v>
      </c>
    </row>
    <row r="139" spans="3:14">
      <c r="C139" t="s">
        <v>33</v>
      </c>
      <c r="D139" s="9">
        <v>0.65800000000000003</v>
      </c>
      <c r="E139">
        <v>48</v>
      </c>
      <c r="F139" s="9">
        <v>0</v>
      </c>
      <c r="G139" s="1">
        <f t="shared" si="10"/>
        <v>0.70600000000000007</v>
      </c>
      <c r="H139" s="9">
        <v>71.010000000000005</v>
      </c>
      <c r="J139" s="1">
        <f t="shared" si="9"/>
        <v>0.34199999999999997</v>
      </c>
    </row>
    <row r="140" spans="3:14">
      <c r="C140" t="s">
        <v>34</v>
      </c>
      <c r="D140" s="9">
        <v>0.55700000000000005</v>
      </c>
      <c r="E140">
        <v>148</v>
      </c>
      <c r="F140" s="9">
        <v>0</v>
      </c>
      <c r="G140" s="1">
        <f t="shared" si="10"/>
        <v>0.70500000000000007</v>
      </c>
      <c r="H140" s="9">
        <v>71.23</v>
      </c>
      <c r="J140" s="1">
        <f t="shared" si="9"/>
        <v>0.44299999999999995</v>
      </c>
    </row>
    <row r="141" spans="3:14">
      <c r="C141" t="s">
        <v>59</v>
      </c>
      <c r="D141" s="9">
        <v>0.182</v>
      </c>
      <c r="E141">
        <v>380</v>
      </c>
      <c r="F141" s="9">
        <v>0</v>
      </c>
      <c r="G141" s="1">
        <f t="shared" si="10"/>
        <v>0.56200000000000006</v>
      </c>
      <c r="H141" s="9">
        <v>70.77</v>
      </c>
      <c r="J141" s="1">
        <f t="shared" si="9"/>
        <v>0.81800000000000006</v>
      </c>
    </row>
    <row r="142" spans="3:14">
      <c r="C142" t="s">
        <v>35</v>
      </c>
      <c r="D142" s="9">
        <v>0.96599999999999997</v>
      </c>
      <c r="E142">
        <v>72</v>
      </c>
      <c r="F142" s="9">
        <v>0</v>
      </c>
      <c r="G142" s="1">
        <f t="shared" si="10"/>
        <v>1.038</v>
      </c>
      <c r="H142" s="9">
        <v>70.87</v>
      </c>
      <c r="J142" s="1">
        <f t="shared" si="9"/>
        <v>3.400000000000003E-2</v>
      </c>
    </row>
    <row r="143" spans="3:14">
      <c r="C143" t="s">
        <v>36</v>
      </c>
      <c r="D143" s="9">
        <v>0.224</v>
      </c>
      <c r="E143">
        <v>288</v>
      </c>
      <c r="F143" s="9">
        <v>0</v>
      </c>
      <c r="G143" s="1">
        <f t="shared" si="10"/>
        <v>0.51200000000000001</v>
      </c>
      <c r="H143" s="9">
        <v>70.83</v>
      </c>
      <c r="J143" s="1">
        <f t="shared" si="9"/>
        <v>0.77600000000000002</v>
      </c>
    </row>
    <row r="144" spans="3:14" ht="17">
      <c r="C144" s="2" t="s">
        <v>42</v>
      </c>
      <c r="D144" s="9">
        <v>0.44900000000000001</v>
      </c>
      <c r="E144">
        <v>6</v>
      </c>
      <c r="F144" s="9">
        <v>0</v>
      </c>
      <c r="G144" s="1">
        <f t="shared" si="10"/>
        <v>0.45500000000000002</v>
      </c>
      <c r="H144" s="3">
        <v>1.62</v>
      </c>
      <c r="J144" s="1">
        <f t="shared" si="9"/>
        <v>0.55099999999999993</v>
      </c>
      <c r="L144" s="25">
        <f>(G132-G144)/G132</f>
        <v>0.61144321093082832</v>
      </c>
      <c r="M144" s="25">
        <f>(D132-D144)/D132</f>
        <v>0.43236409608091025</v>
      </c>
      <c r="N144" s="25">
        <f>(E132-E144)/E132</f>
        <v>0.98421052631578942</v>
      </c>
    </row>
    <row r="145" spans="3:14" ht="17">
      <c r="C145" s="2" t="s">
        <v>35</v>
      </c>
      <c r="D145" s="9">
        <v>0.04</v>
      </c>
      <c r="E145">
        <v>18</v>
      </c>
      <c r="F145" s="9">
        <v>0</v>
      </c>
      <c r="G145" s="1">
        <f>D145+E145*0.001</f>
        <v>5.8000000000000003E-2</v>
      </c>
      <c r="H145" s="9">
        <v>202.39</v>
      </c>
      <c r="J145" s="1">
        <f t="shared" si="9"/>
        <v>0.96</v>
      </c>
      <c r="L145" s="25">
        <f>(D133-D145)/D133</f>
        <v>0.95987963891675021</v>
      </c>
      <c r="M145" s="25">
        <f t="shared" ref="M145:M155" si="11">(D133-D145)/D133</f>
        <v>0.95987963891675021</v>
      </c>
      <c r="N145" s="25">
        <f t="shared" ref="N145:N155" si="12">(E133-E145)/E133</f>
        <v>0.625</v>
      </c>
    </row>
    <row r="146" spans="3:14" ht="17">
      <c r="C146" s="2" t="s">
        <v>36</v>
      </c>
      <c r="D146" s="9">
        <v>6.0000000000000001E-3</v>
      </c>
      <c r="E146">
        <v>50</v>
      </c>
      <c r="F146" s="9">
        <v>0</v>
      </c>
      <c r="G146" s="1">
        <f t="shared" ref="G146:G159" si="13">D146+E146*0.001</f>
        <v>5.6000000000000001E-2</v>
      </c>
      <c r="H146" s="9">
        <v>13.65</v>
      </c>
      <c r="J146" s="1">
        <f t="shared" si="9"/>
        <v>0.99399999999999999</v>
      </c>
      <c r="L146" s="25">
        <f>(D134-D146)/D134</f>
        <v>0.99397590361445787</v>
      </c>
      <c r="M146" s="25">
        <f t="shared" si="11"/>
        <v>0.99397590361445787</v>
      </c>
      <c r="N146" s="25">
        <f t="shared" si="12"/>
        <v>0.75961538461538458</v>
      </c>
    </row>
    <row r="147" spans="3:14" ht="17">
      <c r="C147" s="2" t="s">
        <v>232</v>
      </c>
      <c r="D147" s="9">
        <v>6.9000000000000006E-2</v>
      </c>
      <c r="E147">
        <v>378</v>
      </c>
      <c r="F147" s="9">
        <v>0</v>
      </c>
      <c r="G147" s="1">
        <f t="shared" si="13"/>
        <v>0.44700000000000001</v>
      </c>
      <c r="H147" s="9">
        <v>16.91</v>
      </c>
      <c r="J147" s="1">
        <f t="shared" si="9"/>
        <v>0.93100000000000005</v>
      </c>
      <c r="L147" s="25">
        <f>(G135-G147)/G135</f>
        <v>0.18430656934306575</v>
      </c>
      <c r="M147" s="25">
        <f t="shared" si="11"/>
        <v>0.5892857142857143</v>
      </c>
      <c r="N147" s="25">
        <f t="shared" si="12"/>
        <v>5.263157894736842E-3</v>
      </c>
    </row>
    <row r="148" spans="3:14" ht="17">
      <c r="C148" s="2" t="s">
        <v>233</v>
      </c>
      <c r="D148" s="1">
        <v>2E-3</v>
      </c>
      <c r="E148">
        <v>6</v>
      </c>
      <c r="F148" s="9">
        <v>0</v>
      </c>
      <c r="G148" s="1">
        <f t="shared" si="13"/>
        <v>8.0000000000000002E-3</v>
      </c>
      <c r="H148" s="9">
        <v>64.290000000000006</v>
      </c>
      <c r="J148" s="1">
        <f t="shared" si="9"/>
        <v>0.998</v>
      </c>
      <c r="L148" s="25">
        <f>(D136-D148)/D136</f>
        <v>0.99792315680166144</v>
      </c>
      <c r="M148" s="25">
        <f t="shared" si="11"/>
        <v>0.99792315680166144</v>
      </c>
      <c r="N148" s="25">
        <f t="shared" si="12"/>
        <v>0.91176470588235292</v>
      </c>
    </row>
    <row r="149" spans="3:14" ht="17">
      <c r="C149" s="2" t="s">
        <v>234</v>
      </c>
      <c r="D149" s="9">
        <v>0.16500000000000001</v>
      </c>
      <c r="E149">
        <v>286</v>
      </c>
      <c r="F149" s="9">
        <v>0</v>
      </c>
      <c r="G149" s="1">
        <f t="shared" si="13"/>
        <v>0.45100000000000007</v>
      </c>
      <c r="H149" s="9">
        <v>41.43</v>
      </c>
      <c r="J149" s="1">
        <f t="shared" si="9"/>
        <v>0.83499999999999996</v>
      </c>
      <c r="L149" s="25">
        <f>(D137-D149)/D137</f>
        <v>0.42508710801393723</v>
      </c>
      <c r="M149" s="25">
        <f t="shared" si="11"/>
        <v>0.42508710801393723</v>
      </c>
      <c r="N149" s="25">
        <f t="shared" si="12"/>
        <v>1.3793103448275862E-2</v>
      </c>
    </row>
    <row r="150" spans="3:14" ht="17">
      <c r="C150" s="2" t="s">
        <v>43</v>
      </c>
      <c r="D150" s="9">
        <v>3.3000000000000002E-2</v>
      </c>
      <c r="E150">
        <v>252</v>
      </c>
      <c r="F150" s="9">
        <v>0</v>
      </c>
      <c r="G150" s="1">
        <f t="shared" si="13"/>
        <v>0.28500000000000003</v>
      </c>
      <c r="H150" s="9">
        <v>9.0500000000000007</v>
      </c>
      <c r="J150" s="1">
        <f t="shared" si="9"/>
        <v>0.96699999999999997</v>
      </c>
      <c r="L150" s="25">
        <f>(G138-G150)/G138</f>
        <v>0</v>
      </c>
      <c r="M150" s="25">
        <f t="shared" si="11"/>
        <v>0</v>
      </c>
      <c r="N150" s="25">
        <f t="shared" si="12"/>
        <v>0</v>
      </c>
    </row>
    <row r="151" spans="3:14" ht="17">
      <c r="C151" s="2" t="s">
        <v>37</v>
      </c>
      <c r="D151" s="9">
        <v>0.35499999999999998</v>
      </c>
      <c r="E151">
        <v>48</v>
      </c>
      <c r="F151" s="9">
        <v>0</v>
      </c>
      <c r="G151" s="1">
        <f t="shared" si="13"/>
        <v>0.40299999999999997</v>
      </c>
      <c r="H151" s="9">
        <v>59.21</v>
      </c>
      <c r="J151" s="1">
        <f t="shared" si="9"/>
        <v>0.64500000000000002</v>
      </c>
      <c r="L151" s="25">
        <f>(D139-D151)/D139</f>
        <v>0.46048632218844993</v>
      </c>
      <c r="M151" s="25">
        <f t="shared" si="11"/>
        <v>0.46048632218844993</v>
      </c>
      <c r="N151" s="25">
        <f t="shared" si="12"/>
        <v>0</v>
      </c>
    </row>
    <row r="152" spans="3:14" ht="17">
      <c r="C152" s="2" t="s">
        <v>38</v>
      </c>
      <c r="D152" s="9">
        <v>2.1000000000000001E-2</v>
      </c>
      <c r="E152">
        <v>158</v>
      </c>
      <c r="F152" s="9">
        <v>0</v>
      </c>
      <c r="G152" s="1">
        <f t="shared" si="13"/>
        <v>0.17899999999999999</v>
      </c>
      <c r="H152" s="9">
        <v>39.78</v>
      </c>
      <c r="J152" s="1">
        <f t="shared" si="9"/>
        <v>0.97899999999999998</v>
      </c>
      <c r="L152" s="25">
        <f>(D140-D152)/D140</f>
        <v>0.9622980251346499</v>
      </c>
      <c r="M152" s="25">
        <f t="shared" si="11"/>
        <v>0.9622980251346499</v>
      </c>
      <c r="N152" s="25">
        <f t="shared" si="12"/>
        <v>-6.7567567567567571E-2</v>
      </c>
    </row>
    <row r="153" spans="3:14" ht="17">
      <c r="C153" s="10" t="s">
        <v>273</v>
      </c>
      <c r="D153" s="9">
        <v>8.3000000000000004E-2</v>
      </c>
      <c r="E153">
        <v>378</v>
      </c>
      <c r="F153" s="9">
        <v>0</v>
      </c>
      <c r="G153" s="1">
        <f t="shared" si="13"/>
        <v>0.46100000000000002</v>
      </c>
      <c r="H153" s="3">
        <v>46.26</v>
      </c>
      <c r="J153" s="1">
        <f t="shared" si="9"/>
        <v>0.91700000000000004</v>
      </c>
      <c r="L153" s="25">
        <f>(G141-G153)/G141</f>
        <v>0.17971530249110323</v>
      </c>
      <c r="M153" s="25">
        <f t="shared" si="11"/>
        <v>0.54395604395604391</v>
      </c>
      <c r="N153" s="25">
        <f t="shared" si="12"/>
        <v>5.263157894736842E-3</v>
      </c>
    </row>
    <row r="154" spans="3:14" ht="17">
      <c r="C154" s="10" t="s">
        <v>274</v>
      </c>
      <c r="D154" s="9">
        <v>0.496</v>
      </c>
      <c r="E154">
        <v>70</v>
      </c>
      <c r="F154" s="9">
        <v>0</v>
      </c>
      <c r="G154" s="1">
        <f t="shared" si="13"/>
        <v>0.56600000000000006</v>
      </c>
      <c r="H154" s="9">
        <v>74.88</v>
      </c>
      <c r="J154" s="1">
        <f t="shared" si="9"/>
        <v>0.504</v>
      </c>
      <c r="L154" s="25">
        <f>(D142-D154)/D142</f>
        <v>0.48654244306418221</v>
      </c>
      <c r="M154" s="25">
        <f t="shared" si="11"/>
        <v>0.48654244306418221</v>
      </c>
      <c r="N154" s="25">
        <f t="shared" si="12"/>
        <v>2.7777777777777776E-2</v>
      </c>
    </row>
    <row r="155" spans="3:14" ht="17">
      <c r="C155" s="10" t="s">
        <v>275</v>
      </c>
      <c r="D155" s="9">
        <v>0.12</v>
      </c>
      <c r="E155">
        <v>290</v>
      </c>
      <c r="F155" s="9">
        <v>0</v>
      </c>
      <c r="G155" s="1">
        <f t="shared" si="13"/>
        <v>0.41</v>
      </c>
      <c r="H155" s="3">
        <v>20.02</v>
      </c>
      <c r="J155" s="1">
        <f t="shared" si="9"/>
        <v>0.88</v>
      </c>
      <c r="L155" s="25">
        <f>(D143-D155)/D143</f>
        <v>0.4642857142857143</v>
      </c>
      <c r="M155" s="25">
        <f t="shared" si="11"/>
        <v>0.4642857142857143</v>
      </c>
      <c r="N155" s="25">
        <f t="shared" si="12"/>
        <v>-6.9444444444444441E-3</v>
      </c>
    </row>
    <row r="156" spans="3:14" ht="17">
      <c r="C156" s="10" t="s">
        <v>276</v>
      </c>
      <c r="D156" s="9">
        <v>0.999</v>
      </c>
      <c r="E156">
        <v>0</v>
      </c>
      <c r="F156" s="9">
        <v>0</v>
      </c>
      <c r="G156" s="1">
        <f t="shared" si="13"/>
        <v>0.999</v>
      </c>
      <c r="H156" s="9">
        <v>0.01</v>
      </c>
      <c r="J156" s="1">
        <f t="shared" si="9"/>
        <v>1.0000000000000009E-3</v>
      </c>
    </row>
    <row r="157" spans="3:14" ht="17">
      <c r="C157" s="10" t="s">
        <v>279</v>
      </c>
      <c r="D157" s="9">
        <v>0.999</v>
      </c>
      <c r="E157">
        <v>0</v>
      </c>
      <c r="F157" s="9">
        <v>0</v>
      </c>
      <c r="G157" s="1">
        <f t="shared" si="13"/>
        <v>0.999</v>
      </c>
      <c r="H157" s="9">
        <v>0.01</v>
      </c>
      <c r="J157" s="1">
        <f t="shared" si="9"/>
        <v>1.0000000000000009E-3</v>
      </c>
    </row>
    <row r="158" spans="3:14" ht="17">
      <c r="C158" s="10" t="s">
        <v>277</v>
      </c>
      <c r="D158" s="1">
        <v>1E-3</v>
      </c>
      <c r="E158">
        <v>48</v>
      </c>
      <c r="F158" s="9">
        <v>0</v>
      </c>
      <c r="G158" s="1">
        <f t="shared" si="13"/>
        <v>4.9000000000000002E-2</v>
      </c>
      <c r="H158" s="9">
        <v>12.47</v>
      </c>
      <c r="J158" s="1">
        <f t="shared" si="9"/>
        <v>0.999</v>
      </c>
    </row>
    <row r="159" spans="3:14" ht="17">
      <c r="C159" s="10" t="s">
        <v>278</v>
      </c>
      <c r="D159" s="9">
        <v>0.40699999999999997</v>
      </c>
      <c r="E159">
        <v>64</v>
      </c>
      <c r="F159" s="9">
        <v>0</v>
      </c>
      <c r="G159" s="1">
        <f t="shared" si="13"/>
        <v>0.47099999999999997</v>
      </c>
      <c r="H159" s="9">
        <v>7.43</v>
      </c>
      <c r="J159" s="1">
        <f t="shared" si="9"/>
        <v>0.59299999999999997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10"/>
  <sheetViews>
    <sheetView workbookViewId="0">
      <selection activeCell="B9" sqref="B9:B16"/>
    </sheetView>
  </sheetViews>
  <sheetFormatPr baseColWidth="10" defaultRowHeight="16"/>
  <cols>
    <col min="1" max="1" width="23.83203125" customWidth="1"/>
    <col min="2" max="2" width="39.5" customWidth="1"/>
    <col min="3" max="3" width="58.83203125" customWidth="1"/>
  </cols>
  <sheetData>
    <row r="1" spans="1:3">
      <c r="A1" t="s">
        <v>423</v>
      </c>
      <c r="B1" t="s">
        <v>424</v>
      </c>
      <c r="C1" t="s">
        <v>425</v>
      </c>
    </row>
    <row r="2" spans="1:3">
      <c r="A2" t="s">
        <v>27</v>
      </c>
      <c r="B2" t="s">
        <v>428</v>
      </c>
      <c r="C2" t="s">
        <v>429</v>
      </c>
    </row>
    <row r="3" spans="1:3">
      <c r="A3" t="s">
        <v>28</v>
      </c>
      <c r="B3" t="s">
        <v>428</v>
      </c>
      <c r="C3" t="s">
        <v>429</v>
      </c>
    </row>
    <row r="4" spans="1:3">
      <c r="A4" t="s">
        <v>426</v>
      </c>
      <c r="B4" t="s">
        <v>428</v>
      </c>
      <c r="C4" t="s">
        <v>429</v>
      </c>
    </row>
    <row r="5" spans="1:3">
      <c r="A5" t="s">
        <v>427</v>
      </c>
      <c r="B5" t="s">
        <v>428</v>
      </c>
      <c r="C5" t="s">
        <v>430</v>
      </c>
    </row>
    <row r="9" spans="1:3">
      <c r="B9" s="8"/>
    </row>
    <row r="10" spans="1:3"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Sheet9</vt:lpstr>
      <vt:lpstr>Sheet8</vt:lpstr>
      <vt:lpstr>Sheet7</vt:lpstr>
      <vt:lpstr>Sheet5</vt:lpstr>
      <vt:lpstr>Sheet2</vt:lpstr>
      <vt:lpstr>Sheet3</vt:lpstr>
      <vt:lpstr>Sheet4</vt:lpstr>
      <vt:lpstr>Sheet6</vt:lpstr>
      <vt:lpstr>NOT</vt:lpstr>
      <vt:lpstr>NOT-new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2022-10-31T04:28:26Z</dcterms:modified>
</cp:coreProperties>
</file>