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org\Desktop\Yichip\design\SRAM\"/>
    </mc:Choice>
  </mc:AlternateContent>
  <bookViews>
    <workbookView xWindow="0" yWindow="0" windowWidth="19200" windowHeight="7180"/>
  </bookViews>
  <sheets>
    <sheet name="Sheet1" sheetId="1" r:id="rId1"/>
  </sheets>
  <calcPr calcId="15251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1" i="1" l="1"/>
  <c r="R49" i="1" s="1"/>
  <c r="Q41" i="1"/>
  <c r="R35" i="1"/>
  <c r="Q35" i="1"/>
  <c r="Q34" i="1"/>
  <c r="R34" i="1" s="1"/>
  <c r="R33" i="1"/>
  <c r="Q33" i="1"/>
  <c r="Q32" i="1"/>
  <c r="R32" i="1" s="1"/>
  <c r="R31" i="1"/>
  <c r="Q31" i="1"/>
  <c r="Q30" i="1"/>
  <c r="R30" i="1" s="1"/>
  <c r="R29" i="1"/>
  <c r="Q29" i="1"/>
  <c r="Q28" i="1"/>
  <c r="R28" i="1" s="1"/>
  <c r="R27" i="1"/>
  <c r="Q27" i="1"/>
  <c r="Q26" i="1"/>
  <c r="R26" i="1" s="1"/>
  <c r="R25" i="1"/>
  <c r="Q25" i="1"/>
  <c r="Q24" i="1"/>
  <c r="R24" i="1" s="1"/>
  <c r="R23" i="1"/>
  <c r="Q23" i="1"/>
  <c r="Q22" i="1"/>
  <c r="R22" i="1" s="1"/>
  <c r="R21" i="1"/>
  <c r="Q21" i="1"/>
  <c r="Q20" i="1"/>
  <c r="R20" i="1" s="1"/>
  <c r="R19" i="1"/>
  <c r="Q19" i="1"/>
  <c r="Q18" i="1"/>
  <c r="R18" i="1" s="1"/>
  <c r="R17" i="1"/>
  <c r="Q17" i="1"/>
  <c r="Q16" i="1"/>
  <c r="R16" i="1" s="1"/>
  <c r="R15" i="1"/>
  <c r="Q15" i="1"/>
  <c r="Q14" i="1"/>
  <c r="R14" i="1" s="1"/>
  <c r="R13" i="1"/>
  <c r="Q13" i="1"/>
  <c r="Q12" i="1"/>
  <c r="R12" i="1" s="1"/>
  <c r="R11" i="1"/>
  <c r="Q11" i="1"/>
  <c r="Q39" i="1" s="1"/>
  <c r="Q10" i="1"/>
  <c r="R10" i="1" s="1"/>
  <c r="R9" i="1"/>
  <c r="Q9" i="1"/>
  <c r="Q8" i="1"/>
  <c r="R8" i="1" s="1"/>
  <c r="R7" i="1"/>
  <c r="Q7" i="1"/>
  <c r="Q6" i="1"/>
  <c r="R6" i="1" s="1"/>
  <c r="R5" i="1"/>
  <c r="Q5" i="1"/>
  <c r="Q4" i="1"/>
  <c r="R4" i="1" s="1"/>
  <c r="R3" i="1"/>
  <c r="Q3" i="1"/>
  <c r="Q2" i="1"/>
  <c r="Q40" i="1" s="1"/>
  <c r="R38" i="1" l="1"/>
  <c r="R47" i="1" s="1"/>
  <c r="U38" i="1" s="1"/>
  <c r="R39" i="1"/>
  <c r="R48" i="1" s="1"/>
  <c r="R2" i="1"/>
  <c r="R40" i="1" s="1"/>
  <c r="Q38" i="1"/>
</calcChain>
</file>

<file path=xl/sharedStrings.xml><?xml version="1.0" encoding="utf-8"?>
<sst xmlns="http://schemas.openxmlformats.org/spreadsheetml/2006/main" count="509" uniqueCount="222">
  <si>
    <t>No</t>
  </si>
  <si>
    <t>Module</t>
  </si>
  <si>
    <t>Name</t>
  </si>
  <si>
    <t>IP-full</t>
  </si>
  <si>
    <t>IP-name</t>
  </si>
  <si>
    <t>S</t>
  </si>
  <si>
    <t>X</t>
  </si>
  <si>
    <t>Y</t>
  </si>
  <si>
    <t>O</t>
  </si>
  <si>
    <t>IP</t>
  </si>
  <si>
    <t>Long</t>
  </si>
  <si>
    <t>Wide</t>
  </si>
  <si>
    <t>mux</t>
  </si>
  <si>
    <t>B</t>
  </si>
  <si>
    <t>P</t>
  </si>
  <si>
    <t>Bit</t>
  </si>
  <si>
    <t>Byte</t>
  </si>
  <si>
    <t>Size</t>
  </si>
  <si>
    <t>rsaecc</t>
  </si>
  <si>
    <t>core/u_rsaecc_ram_a_mem_mem</t>
  </si>
  <si>
    <t>ST_DPREG_128x32m2B2_b FIXED 663560 979370 S</t>
  </si>
  <si>
    <t>ST_DPREG_128x32m2B2_b</t>
  </si>
  <si>
    <t>FIXED</t>
  </si>
  <si>
    <t>ST</t>
  </si>
  <si>
    <t>DPREG</t>
  </si>
  <si>
    <t>b</t>
  </si>
  <si>
    <t>R374</t>
  </si>
  <si>
    <t>memory</t>
  </si>
  <si>
    <t>done postion</t>
  </si>
  <si>
    <t>fail postion</t>
  </si>
  <si>
    <t>能否修复</t>
  </si>
  <si>
    <t>core/u_rsaecc_ram_y_mem_mem</t>
  </si>
  <si>
    <t>ST_DPREG_128x32m2B2_b FIXED 797060 979370 S</t>
  </si>
  <si>
    <t>dac_ram</t>
  </si>
  <si>
    <t>0xf8518[24]</t>
  </si>
  <si>
    <t>0xf851c[24]</t>
  </si>
  <si>
    <t>不可修复</t>
  </si>
  <si>
    <t>core/u_rsaecc_ram_x_mem_mem</t>
  </si>
  <si>
    <t>ST_DPREG_128x32m2B2_b FIXED 752560 979370 S</t>
  </si>
  <si>
    <t>sha_ram</t>
  </si>
  <si>
    <t>0xf8518[23]</t>
  </si>
  <si>
    <t>0xf851c[23]</t>
  </si>
  <si>
    <t>core/u_rsaecc_ram_v_mem_mem</t>
  </si>
  <si>
    <t>ST_DPREG_128x32m2B2_b FIXED 574560 979370 S</t>
  </si>
  <si>
    <t>rsa_ram</t>
  </si>
  <si>
    <t>0xf8518[22]</t>
  </si>
  <si>
    <t>0xf851c[22]</t>
  </si>
  <si>
    <t>core/u_rsaecc_ram_u_mem_mem</t>
  </si>
  <si>
    <t>ST_DPREG_128x32m2B2_b FIXED 708060 979370 S</t>
  </si>
  <si>
    <t>rgb_ram1</t>
  </si>
  <si>
    <t>0xf8518[21]</t>
  </si>
  <si>
    <t>0xf851c[21]</t>
  </si>
  <si>
    <t>core/u_rsaecc_ram_p_mem_mem</t>
  </si>
  <si>
    <t>ST_DPREG_18x32m28B2_b FIXED 841560 979370 S</t>
  </si>
  <si>
    <t>ST_DPREG_18x32m28B2_b</t>
  </si>
  <si>
    <t>rgb_ram0</t>
  </si>
  <si>
    <t>0xf8518[20]</t>
  </si>
  <si>
    <t>0xf851c[20]</t>
  </si>
  <si>
    <t>core/u_rsaecc_ram_c_mem_mem</t>
  </si>
  <si>
    <t>ST_DPREG_128x32m2B2_b FIXED 530060 979370 N</t>
  </si>
  <si>
    <t>N</t>
  </si>
  <si>
    <t>rom</t>
  </si>
  <si>
    <t>0xf8518[19]</t>
  </si>
  <si>
    <t>0xf851c[19]</t>
  </si>
  <si>
    <t>core/u_rsaecc_ram_b_mem_mem</t>
  </si>
  <si>
    <t>ST_DPREG_128x32m2B2_b FIXED 619060 979370 S</t>
  </si>
  <si>
    <t>qspi3_target</t>
  </si>
  <si>
    <t>0xf8518[18]</t>
  </si>
  <si>
    <t>0xf851c[18]</t>
  </si>
  <si>
    <t>idac</t>
  </si>
  <si>
    <t>core/u_audio_dac/u2_dac/idac_ram/gen/mem_mem</t>
  </si>
  <si>
    <t>ST_SPREG_32x16m2 FIXED 1258000 1598771 S</t>
  </si>
  <si>
    <t>ST_SPREG_32x16m2</t>
  </si>
  <si>
    <t>SPREG</t>
  </si>
  <si>
    <t>one_bin</t>
  </si>
  <si>
    <t>0xf8518[17]</t>
  </si>
  <si>
    <t>0xf851c[17]</t>
  </si>
  <si>
    <t>hmac</t>
  </si>
  <si>
    <t>core/u_sha_u_hmac_ram/gen/mem_mem</t>
  </si>
  <si>
    <t>ST_SPREG_32x32m2 FIXED 946760 979370 S</t>
  </si>
  <si>
    <t>ST_SPREG_32x32m2</t>
  </si>
  <si>
    <t>rv_tracefifo</t>
  </si>
  <si>
    <t>0xf8518[16]</t>
  </si>
  <si>
    <t>0xf851c[16]</t>
  </si>
  <si>
    <t>rgb</t>
  </si>
  <si>
    <t>core/u_mcu_sys_u_rgb/u_rgb_mem/u_rgb_fifo_fiforam_mem_mem</t>
  </si>
  <si>
    <t>ST_DPREG_64x24m4B2_b FIXED 1030560 698110 S</t>
  </si>
  <si>
    <t>ST_DPREG_64x24m4B2_b</t>
  </si>
  <si>
    <t>rv_icache_target</t>
  </si>
  <si>
    <t>0xf8518[15]</t>
  </si>
  <si>
    <t>0xf851c[15]</t>
  </si>
  <si>
    <t>core/u_mcu_sys_u_rgb/u_rgb_mem/lutram/gen/mem_mem</t>
  </si>
  <si>
    <t>ST_SPREG_256x24m4_bT FIXED 975260 841580 S</t>
  </si>
  <si>
    <t>ST_SPREG_256x24m4_bT</t>
  </si>
  <si>
    <t>bT</t>
  </si>
  <si>
    <t>m0_icache_target</t>
  </si>
  <si>
    <t>0xf8518[14]</t>
  </si>
  <si>
    <t>0xf851c[14]</t>
  </si>
  <si>
    <t>dcache</t>
  </si>
  <si>
    <t>core/u_mcu_sys_u_dcache_top/u_dcache/cache/gen/mem_mem</t>
  </si>
  <si>
    <t>ST_SPHD_2048x32m8B1_bT FIXED 1935620 1468355 N</t>
  </si>
  <si>
    <t>ST_SPHD_2048x32m8B1_bT</t>
  </si>
  <si>
    <t>SPHD</t>
  </si>
  <si>
    <t>R299</t>
  </si>
  <si>
    <t>qspi3_cache</t>
  </si>
  <si>
    <t>0xf8518[13]</t>
  </si>
  <si>
    <t>0xf851c[13]</t>
  </si>
  <si>
    <t>可修复1个bit</t>
  </si>
  <si>
    <t>tagdcache</t>
  </si>
  <si>
    <t>core/u_mcu_sys_u_dcache_top/u_dcache/tagram/gen/mem_mem</t>
  </si>
  <si>
    <t>ST_SPREG_64x64m2_b FIXED 1934520 1215015 N</t>
  </si>
  <si>
    <t>ST_SPREG_64x64m2_b</t>
  </si>
  <si>
    <t>rv_icache_cache_hi</t>
  </si>
  <si>
    <t>0xf8518[12]</t>
  </si>
  <si>
    <t>0xf851c[12]</t>
  </si>
  <si>
    <t>cache</t>
  </si>
  <si>
    <t>core/u_mcu_sys_u_cache/cache/gen/mem_mem</t>
  </si>
  <si>
    <t>ST_SPHD_4096x32m8B1_bT FIXED 1064477 608110 S</t>
  </si>
  <si>
    <t>ST_SPHD_4096x32m8B1_bT</t>
  </si>
  <si>
    <t>rv_icache_cache_lo</t>
  </si>
  <si>
    <t>0xf8518[11]</t>
  </si>
  <si>
    <t>0xf851c[11]</t>
  </si>
  <si>
    <t>core/u_mcu_sys_urom_sys/u_rom_mem_mem</t>
  </si>
  <si>
    <t>ST_ROMHS_12288x34m16_Tmr FIXED 1287077 616110 S</t>
  </si>
  <si>
    <t>ST_ROMHS_12288x34m16_Tmr</t>
  </si>
  <si>
    <t>ROMHS</t>
  </si>
  <si>
    <t>Tmr</t>
  </si>
  <si>
    <t>ROM</t>
  </si>
  <si>
    <t>m0_icache_cache</t>
  </si>
  <si>
    <t>0xf8518[10]</t>
  </si>
  <si>
    <t>0xf851c[10]</t>
  </si>
  <si>
    <t>tagcache</t>
  </si>
  <si>
    <t>core/u_mcu_sys_u_cache/tagram/gen/mem_mem</t>
  </si>
  <si>
    <t>ST_SPREG_128x60m2_b FIXED 886060 979370 S</t>
  </si>
  <si>
    <t>ST_SPREG_128x60m2_b</t>
  </si>
  <si>
    <t>ram9</t>
  </si>
  <si>
    <t>0xf8518[9]</t>
  </si>
  <si>
    <t>0xf851c[9]</t>
  </si>
  <si>
    <t>icache</t>
  </si>
  <si>
    <t>core/u_mcu_sys_urvsys/icpu/u_icache/u_lrc_ram_mem_mem</t>
  </si>
  <si>
    <t>ST_DPREG_18x84B2_b FIXED 1897540 1264120 N</t>
  </si>
  <si>
    <t>ST_DPREG_18x84B2_b</t>
  </si>
  <si>
    <t>ram8</t>
  </si>
  <si>
    <t>0xf8518[8]</t>
  </si>
  <si>
    <t>0xf851c[8]</t>
  </si>
  <si>
    <t>codeh</t>
  </si>
  <si>
    <t>core/u_mcu_sys_urv_sys/icpu/u_icache/u_code_ramh/gen/mem_mem</t>
  </si>
  <si>
    <t>ST_SPREG_512x128m2_b FIXED 1807080 1388480 N</t>
  </si>
  <si>
    <t>ST_SPREG_512x128m2_b</t>
  </si>
  <si>
    <t>ram7</t>
  </si>
  <si>
    <t>0xf8518[7]</t>
  </si>
  <si>
    <t>0xf851c[7]</t>
  </si>
  <si>
    <t>codel</t>
  </si>
  <si>
    <t>core/u_mcu_sys_urv_sys/icpu/u_icache/u_code_raml/gen/mem_mem</t>
  </si>
  <si>
    <t>ST_SPREG_512x128m2_b FIXED 1789389 1687640 N</t>
  </si>
  <si>
    <t>ram6</t>
  </si>
  <si>
    <t>0xf8518[6]</t>
  </si>
  <si>
    <t>0xf851c[6]</t>
  </si>
  <si>
    <t>tagicache</t>
  </si>
  <si>
    <t>core/u_mcu_sys_urv_sys/icpu/u_icache/u_tag_ram/gen/mem_mem</t>
  </si>
  <si>
    <t>ST_SPREG_128x52m2_b FIXED 1926300 1075955 N</t>
  </si>
  <si>
    <t>ST_SPREG_128x52m2_b</t>
  </si>
  <si>
    <t>ram5</t>
  </si>
  <si>
    <t>0xf8518[5]</t>
  </si>
  <si>
    <t>0xf851c[5]</t>
  </si>
  <si>
    <t>canny</t>
  </si>
  <si>
    <t>core/u_mcu_sys_urv_sys/u_one_binarize/u_canny/trans_ram/gen/mem_mem</t>
  </si>
  <si>
    <t>ST_SPREG_304x27m4T FIXED 975260 698110 S</t>
  </si>
  <si>
    <t>ST_SPREG_304x27m4T</t>
  </si>
  <si>
    <t>T</t>
  </si>
  <si>
    <t>ram4</t>
  </si>
  <si>
    <t>0xf8518[4]</t>
  </si>
  <si>
    <t>0xf851c[4]</t>
  </si>
  <si>
    <t>fifo</t>
  </si>
  <si>
    <t>core/u_mcu_sys_urv_sys/ice/fifo_trace/fiforam/gen/mem_mem</t>
  </si>
  <si>
    <t>ST_SPREG_32x28m2 FIXED 1940580 1379135 N</t>
  </si>
  <si>
    <t>ST_SPREG_32x28m2</t>
  </si>
  <si>
    <t>ram3</t>
  </si>
  <si>
    <t>0xf8518[3]</t>
  </si>
  <si>
    <t>0xf851c[3]</t>
  </si>
  <si>
    <t>R4lo</t>
  </si>
  <si>
    <t>core/u_mcu_sys_u_ram_sys_GEN_RAM_4_u_sram_lo/gen/mem_mem</t>
  </si>
  <si>
    <t>ST_SPHD_8192x36m16B1_bT FIXED 161620 85000 N</t>
  </si>
  <si>
    <t>ST_SPHD_8192x36m16B1_bT</t>
  </si>
  <si>
    <t>ram2</t>
  </si>
  <si>
    <t>0xf8518[2]</t>
  </si>
  <si>
    <t>0xf851c[2]</t>
  </si>
  <si>
    <t>R4hi1</t>
  </si>
  <si>
    <t>core/u_mcu_sys_u_ram_sys_GEN_RAM_4_GEN_SRAM_HI1_u_sram_hi/gen/mem_mem1</t>
  </si>
  <si>
    <t>ST_SPHD_4096x36m8B1_bT FIXED 754660 698110 N</t>
  </si>
  <si>
    <t>ST_SPHD_4096x36m8B1_bT</t>
  </si>
  <si>
    <t>ram1</t>
  </si>
  <si>
    <t>0xf8518[1]</t>
  </si>
  <si>
    <t>0xf851c[1]</t>
  </si>
  <si>
    <t>R4hi0</t>
  </si>
  <si>
    <t>core/u_mcu_sys_u_ram_sys_GEN_RAM_4_GEN_SRAM_HI1_u_sram_hi/gen/mem_mem0</t>
  </si>
  <si>
    <t>ST_SPHD_4096x36m8B1_bT FIXED 529060 698110 S</t>
  </si>
  <si>
    <t>ram0</t>
  </si>
  <si>
    <t>0xf8518[0]</t>
  </si>
  <si>
    <t>0xf851c[0]</t>
  </si>
  <si>
    <t>R3lo</t>
  </si>
  <si>
    <t>core/u_mcu_sys_u_ram_sys_GEN_RAM_3_u_sram_lo/gen/mem_mem</t>
  </si>
  <si>
    <t>ST_SPHD_8192x36m16B1_bT FIXED 1281650 85000 S</t>
  </si>
  <si>
    <t>core/u_mcu_sys_u_ram_sys_GEN_RAM_3_GEN_SRAM_HI_u_sram_hi/gen/mem_mem</t>
  </si>
  <si>
    <t>ST_SPHD_8192x36m16B1_bT FIXED 1504180 85000 N</t>
  </si>
  <si>
    <t>core/u_mcu_sys_u_ram_sys_GEN_RAM_2_u_sram_lo/gen/mem_mem</t>
  </si>
  <si>
    <t>ST_SPHD_8192x36m16B1_bT FIXED 618560 173000 N</t>
  </si>
  <si>
    <t>core/u_mcu_sys_u_ram_sys_GEN_RAM_2_GEN_SRAM_HI_u_sram_hi/gen/mem_mem</t>
  </si>
  <si>
    <t>ST_SPHD_8192x36m16B1_bT FIXED 838590 173000 S</t>
  </si>
  <si>
    <t>core/u_mcu_sys_u_ram_sys_GEN_RAM_1_u_sram_lo/gen/mem_mem</t>
  </si>
  <si>
    <t>ST_SPHD_8192x36m16B1_bT FIXED 86000 609110 N</t>
  </si>
  <si>
    <t>core/u_mcu_sys_u_ram_sys_GEN_RAM_1_GEN_SRAM_HI_u_sram_hi/gen/mem_mem</t>
  </si>
  <si>
    <t>ST_SPHD_8192x36m16B1_bT FIXED 306530 609110 S</t>
  </si>
  <si>
    <t>core/u_mcu_sys_u_ram_sys_GEN_RAM_0_u_sram_lo/gen/mem_mem</t>
  </si>
  <si>
    <t>ST_SPHD_8192x36m16B1_bT FIXED 175000 87000 N</t>
  </si>
  <si>
    <t>core/u_mcu_sys_u_ram_sys_GEN_RAM_0_GEN_SRAM_HI_u_sram_hi/gen/mem_mem</t>
  </si>
  <si>
    <t>ST_SPHD_8192x36m16B1_bT FIXED 395030 87000 S</t>
  </si>
  <si>
    <t>Product</t>
  </si>
  <si>
    <t>Yield</t>
  </si>
  <si>
    <t>YC1131</t>
  </si>
  <si>
    <t>YC1121m</t>
  </si>
  <si>
    <t>1131/1121m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</si>
</sst>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tabSelected="1" topLeftCell="F1" workbookViewId="0">
      <selection activeCell="N5" sqref="N5"/>
    </sheetView>
  </sheetViews>
  <sheetFormatPr defaultRowHeight="14.5"/>
  <cols>
    <col min="3" max="3" width="76.7265625" bestFit="1" customWidth="1"/>
    <col min="4" max="4" width="48.26953125" bestFit="1" customWidth="1"/>
    <col min="5" max="5" width="27.36328125" bestFit="1" customWidth="1"/>
    <col min="6" max="6" width="5.54296875" bestFit="1" customWidth="1"/>
    <col min="7" max="8" width="7.81640625" bestFit="1" customWidth="1"/>
    <col min="9" max="9" width="2.1796875" bestFit="1" customWidth="1"/>
    <col min="10" max="10" width="2.7265625" bestFit="1" customWidth="1"/>
    <col min="11" max="11" width="7.1796875" bestFit="1" customWidth="1"/>
    <col min="12" max="12" width="6.81640625" bestFit="1" customWidth="1"/>
    <col min="13" max="13" width="5.1796875" bestFit="1" customWidth="1"/>
    <col min="14" max="14" width="4.453125" bestFit="1" customWidth="1"/>
    <col min="15" max="15" width="1.90625" bestFit="1" customWidth="1"/>
    <col min="16" max="16" width="4.1796875" bestFit="1" customWidth="1"/>
    <col min="17" max="17" width="7.81640625" bestFit="1" customWidth="1"/>
    <col min="18" max="18" width="6.81640625" bestFit="1" customWidth="1"/>
    <col min="19" max="19" width="5" bestFit="1" customWidth="1"/>
    <col min="21" max="21" width="5.81640625" bestFit="1" customWidth="1"/>
    <col min="24" max="24" width="17.08984375" bestFit="1" customWidth="1"/>
    <col min="25" max="25" width="11.81640625" bestFit="1" customWidth="1"/>
    <col min="26" max="26" width="10.453125" bestFit="1" customWidth="1"/>
    <col min="27" max="27" width="12" bestFit="1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9</v>
      </c>
      <c r="L1" s="1" t="s">
        <v>10</v>
      </c>
      <c r="M1" s="1" t="s">
        <v>11</v>
      </c>
      <c r="N1" s="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V1" t="s">
        <v>1</v>
      </c>
    </row>
    <row r="2" spans="1:27">
      <c r="A2">
        <v>1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663560</v>
      </c>
      <c r="H2">
        <v>979370</v>
      </c>
      <c r="I2" t="s">
        <v>5</v>
      </c>
      <c r="J2" t="s">
        <v>23</v>
      </c>
      <c r="K2" t="s">
        <v>24</v>
      </c>
      <c r="L2">
        <v>128</v>
      </c>
      <c r="M2">
        <v>32</v>
      </c>
      <c r="N2">
        <v>2</v>
      </c>
      <c r="O2">
        <v>2</v>
      </c>
      <c r="P2" t="s">
        <v>25</v>
      </c>
      <c r="Q2">
        <f>L2*M2</f>
        <v>4096</v>
      </c>
      <c r="R2">
        <f>Q2/8</f>
        <v>512</v>
      </c>
      <c r="S2" t="s">
        <v>26</v>
      </c>
      <c r="V2" t="s">
        <v>18</v>
      </c>
      <c r="X2" t="s">
        <v>27</v>
      </c>
      <c r="Y2" t="s">
        <v>28</v>
      </c>
      <c r="Z2" t="s">
        <v>29</v>
      </c>
      <c r="AA2" t="s">
        <v>30</v>
      </c>
    </row>
    <row r="3" spans="1:27">
      <c r="A3">
        <v>2</v>
      </c>
      <c r="B3" t="s">
        <v>18</v>
      </c>
      <c r="C3" t="s">
        <v>31</v>
      </c>
      <c r="D3" t="s">
        <v>32</v>
      </c>
      <c r="E3" t="s">
        <v>21</v>
      </c>
      <c r="F3" t="s">
        <v>22</v>
      </c>
      <c r="G3">
        <v>797060</v>
      </c>
      <c r="H3">
        <v>979370</v>
      </c>
      <c r="I3" t="s">
        <v>5</v>
      </c>
      <c r="J3" t="s">
        <v>23</v>
      </c>
      <c r="K3" t="s">
        <v>24</v>
      </c>
      <c r="L3">
        <v>128</v>
      </c>
      <c r="M3">
        <v>32</v>
      </c>
      <c r="N3">
        <v>2</v>
      </c>
      <c r="O3">
        <v>2</v>
      </c>
      <c r="P3" t="s">
        <v>25</v>
      </c>
      <c r="Q3">
        <f t="shared" ref="Q3:Q35" si="0">L3*M3</f>
        <v>4096</v>
      </c>
      <c r="R3">
        <f t="shared" ref="R3:R35" si="1">Q3/8</f>
        <v>512</v>
      </c>
      <c r="S3" t="s">
        <v>26</v>
      </c>
      <c r="V3" t="s">
        <v>18</v>
      </c>
      <c r="X3" t="s">
        <v>33</v>
      </c>
      <c r="Y3" t="s">
        <v>34</v>
      </c>
      <c r="Z3" t="s">
        <v>35</v>
      </c>
      <c r="AA3" t="s">
        <v>36</v>
      </c>
    </row>
    <row r="4" spans="1:27">
      <c r="A4">
        <v>3</v>
      </c>
      <c r="B4" t="s">
        <v>18</v>
      </c>
      <c r="C4" t="s">
        <v>37</v>
      </c>
      <c r="D4" t="s">
        <v>38</v>
      </c>
      <c r="E4" t="s">
        <v>21</v>
      </c>
      <c r="F4" t="s">
        <v>22</v>
      </c>
      <c r="G4">
        <v>752560</v>
      </c>
      <c r="H4">
        <v>979370</v>
      </c>
      <c r="I4" t="s">
        <v>5</v>
      </c>
      <c r="J4" t="s">
        <v>23</v>
      </c>
      <c r="K4" t="s">
        <v>24</v>
      </c>
      <c r="L4">
        <v>128</v>
      </c>
      <c r="M4">
        <v>32</v>
      </c>
      <c r="N4">
        <v>2</v>
      </c>
      <c r="O4">
        <v>2</v>
      </c>
      <c r="P4" t="s">
        <v>25</v>
      </c>
      <c r="Q4">
        <f t="shared" si="0"/>
        <v>4096</v>
      </c>
      <c r="R4">
        <f t="shared" si="1"/>
        <v>512</v>
      </c>
      <c r="S4" t="s">
        <v>26</v>
      </c>
      <c r="V4" t="s">
        <v>18</v>
      </c>
      <c r="X4" t="s">
        <v>39</v>
      </c>
      <c r="Y4" t="s">
        <v>40</v>
      </c>
      <c r="Z4" t="s">
        <v>41</v>
      </c>
      <c r="AA4" t="s">
        <v>36</v>
      </c>
    </row>
    <row r="5" spans="1:27">
      <c r="A5">
        <v>4</v>
      </c>
      <c r="B5" t="s">
        <v>18</v>
      </c>
      <c r="C5" t="s">
        <v>42</v>
      </c>
      <c r="D5" t="s">
        <v>43</v>
      </c>
      <c r="E5" t="s">
        <v>21</v>
      </c>
      <c r="F5" t="s">
        <v>22</v>
      </c>
      <c r="G5">
        <v>574560</v>
      </c>
      <c r="H5">
        <v>979370</v>
      </c>
      <c r="I5" t="s">
        <v>5</v>
      </c>
      <c r="J5" t="s">
        <v>23</v>
      </c>
      <c r="K5" t="s">
        <v>24</v>
      </c>
      <c r="L5">
        <v>128</v>
      </c>
      <c r="M5">
        <v>32</v>
      </c>
      <c r="N5">
        <v>2</v>
      </c>
      <c r="O5">
        <v>2</v>
      </c>
      <c r="P5" t="s">
        <v>25</v>
      </c>
      <c r="Q5">
        <f t="shared" si="0"/>
        <v>4096</v>
      </c>
      <c r="R5">
        <f t="shared" si="1"/>
        <v>512</v>
      </c>
      <c r="S5" t="s">
        <v>26</v>
      </c>
      <c r="V5" t="s">
        <v>18</v>
      </c>
      <c r="X5" t="s">
        <v>44</v>
      </c>
      <c r="Y5" t="s">
        <v>45</v>
      </c>
      <c r="Z5" t="s">
        <v>46</v>
      </c>
      <c r="AA5" t="s">
        <v>36</v>
      </c>
    </row>
    <row r="6" spans="1:27">
      <c r="A6">
        <v>5</v>
      </c>
      <c r="B6" t="s">
        <v>18</v>
      </c>
      <c r="C6" t="s">
        <v>47</v>
      </c>
      <c r="D6" t="s">
        <v>48</v>
      </c>
      <c r="E6" t="s">
        <v>21</v>
      </c>
      <c r="F6" t="s">
        <v>22</v>
      </c>
      <c r="G6">
        <v>708060</v>
      </c>
      <c r="H6">
        <v>979370</v>
      </c>
      <c r="I6" t="s">
        <v>5</v>
      </c>
      <c r="J6" t="s">
        <v>23</v>
      </c>
      <c r="K6" t="s">
        <v>24</v>
      </c>
      <c r="L6">
        <v>128</v>
      </c>
      <c r="M6">
        <v>32</v>
      </c>
      <c r="N6">
        <v>2</v>
      </c>
      <c r="O6">
        <v>2</v>
      </c>
      <c r="P6" t="s">
        <v>25</v>
      </c>
      <c r="Q6">
        <f t="shared" si="0"/>
        <v>4096</v>
      </c>
      <c r="R6">
        <f t="shared" si="1"/>
        <v>512</v>
      </c>
      <c r="S6" t="s">
        <v>26</v>
      </c>
      <c r="V6" t="s">
        <v>18</v>
      </c>
      <c r="X6" t="s">
        <v>49</v>
      </c>
      <c r="Y6" t="s">
        <v>50</v>
      </c>
      <c r="Z6" t="s">
        <v>51</v>
      </c>
      <c r="AA6" t="s">
        <v>36</v>
      </c>
    </row>
    <row r="7" spans="1:27">
      <c r="A7">
        <v>6</v>
      </c>
      <c r="B7" t="s">
        <v>18</v>
      </c>
      <c r="C7" t="s">
        <v>52</v>
      </c>
      <c r="D7" t="s">
        <v>53</v>
      </c>
      <c r="E7" t="s">
        <v>54</v>
      </c>
      <c r="F7" t="s">
        <v>22</v>
      </c>
      <c r="G7">
        <v>841560</v>
      </c>
      <c r="H7">
        <v>979370</v>
      </c>
      <c r="I7" t="s">
        <v>5</v>
      </c>
      <c r="J7" t="s">
        <v>23</v>
      </c>
      <c r="K7" t="s">
        <v>24</v>
      </c>
      <c r="L7">
        <v>18</v>
      </c>
      <c r="M7">
        <v>32</v>
      </c>
      <c r="N7">
        <v>28</v>
      </c>
      <c r="O7">
        <v>2</v>
      </c>
      <c r="P7" t="s">
        <v>25</v>
      </c>
      <c r="Q7">
        <f t="shared" si="0"/>
        <v>576</v>
      </c>
      <c r="R7">
        <f t="shared" si="1"/>
        <v>72</v>
      </c>
      <c r="S7" t="s">
        <v>26</v>
      </c>
      <c r="V7" t="s">
        <v>18</v>
      </c>
      <c r="X7" t="s">
        <v>55</v>
      </c>
      <c r="Y7" t="s">
        <v>56</v>
      </c>
      <c r="Z7" t="s">
        <v>57</v>
      </c>
      <c r="AA7" t="s">
        <v>36</v>
      </c>
    </row>
    <row r="8" spans="1:27">
      <c r="A8">
        <v>7</v>
      </c>
      <c r="B8" t="s">
        <v>18</v>
      </c>
      <c r="C8" t="s">
        <v>58</v>
      </c>
      <c r="D8" t="s">
        <v>59</v>
      </c>
      <c r="E8" t="s">
        <v>21</v>
      </c>
      <c r="F8" t="s">
        <v>22</v>
      </c>
      <c r="G8">
        <v>530060</v>
      </c>
      <c r="H8">
        <v>979370</v>
      </c>
      <c r="I8" t="s">
        <v>60</v>
      </c>
      <c r="J8" t="s">
        <v>23</v>
      </c>
      <c r="K8" t="s">
        <v>24</v>
      </c>
      <c r="L8">
        <v>128</v>
      </c>
      <c r="M8">
        <v>32</v>
      </c>
      <c r="N8">
        <v>2</v>
      </c>
      <c r="O8">
        <v>2</v>
      </c>
      <c r="P8" t="s">
        <v>25</v>
      </c>
      <c r="Q8">
        <f t="shared" si="0"/>
        <v>4096</v>
      </c>
      <c r="R8">
        <f t="shared" si="1"/>
        <v>512</v>
      </c>
      <c r="S8" t="s">
        <v>26</v>
      </c>
      <c r="V8" t="s">
        <v>18</v>
      </c>
      <c r="X8" t="s">
        <v>61</v>
      </c>
      <c r="Y8" t="s">
        <v>62</v>
      </c>
      <c r="Z8" t="s">
        <v>63</v>
      </c>
      <c r="AA8" t="s">
        <v>36</v>
      </c>
    </row>
    <row r="9" spans="1:27">
      <c r="A9">
        <v>8</v>
      </c>
      <c r="B9" t="s">
        <v>18</v>
      </c>
      <c r="C9" t="s">
        <v>64</v>
      </c>
      <c r="D9" t="s">
        <v>65</v>
      </c>
      <c r="E9" t="s">
        <v>21</v>
      </c>
      <c r="F9" t="s">
        <v>22</v>
      </c>
      <c r="G9">
        <v>619060</v>
      </c>
      <c r="H9">
        <v>979370</v>
      </c>
      <c r="I9" t="s">
        <v>5</v>
      </c>
      <c r="J9" t="s">
        <v>23</v>
      </c>
      <c r="K9" t="s">
        <v>24</v>
      </c>
      <c r="L9">
        <v>128</v>
      </c>
      <c r="M9">
        <v>32</v>
      </c>
      <c r="N9">
        <v>2</v>
      </c>
      <c r="O9">
        <v>2</v>
      </c>
      <c r="P9" t="s">
        <v>25</v>
      </c>
      <c r="Q9">
        <f t="shared" si="0"/>
        <v>4096</v>
      </c>
      <c r="R9">
        <f t="shared" si="1"/>
        <v>512</v>
      </c>
      <c r="S9" t="s">
        <v>26</v>
      </c>
      <c r="V9" t="s">
        <v>18</v>
      </c>
      <c r="X9" t="s">
        <v>66</v>
      </c>
      <c r="Y9" t="s">
        <v>67</v>
      </c>
      <c r="Z9" t="s">
        <v>68</v>
      </c>
      <c r="AA9" t="s">
        <v>36</v>
      </c>
    </row>
    <row r="10" spans="1:27">
      <c r="A10">
        <v>9</v>
      </c>
      <c r="B10" t="s">
        <v>69</v>
      </c>
      <c r="C10" t="s">
        <v>70</v>
      </c>
      <c r="D10" t="s">
        <v>71</v>
      </c>
      <c r="E10" t="s">
        <v>72</v>
      </c>
      <c r="F10" t="s">
        <v>22</v>
      </c>
      <c r="G10">
        <v>1258000</v>
      </c>
      <c r="H10">
        <v>1598771</v>
      </c>
      <c r="I10" t="s">
        <v>5</v>
      </c>
      <c r="J10" t="s">
        <v>23</v>
      </c>
      <c r="K10" t="s">
        <v>73</v>
      </c>
      <c r="L10">
        <v>32</v>
      </c>
      <c r="M10">
        <v>16</v>
      </c>
      <c r="N10">
        <v>2</v>
      </c>
      <c r="Q10">
        <f t="shared" si="0"/>
        <v>512</v>
      </c>
      <c r="R10">
        <f t="shared" si="1"/>
        <v>64</v>
      </c>
      <c r="S10" t="s">
        <v>26</v>
      </c>
      <c r="V10" t="s">
        <v>69</v>
      </c>
      <c r="X10" t="s">
        <v>74</v>
      </c>
      <c r="Y10" t="s">
        <v>75</v>
      </c>
      <c r="Z10" t="s">
        <v>76</v>
      </c>
      <c r="AA10" t="s">
        <v>36</v>
      </c>
    </row>
    <row r="11" spans="1:27">
      <c r="A11">
        <v>10</v>
      </c>
      <c r="B11" t="s">
        <v>77</v>
      </c>
      <c r="C11" t="s">
        <v>78</v>
      </c>
      <c r="D11" t="s">
        <v>79</v>
      </c>
      <c r="E11" t="s">
        <v>80</v>
      </c>
      <c r="F11" t="s">
        <v>22</v>
      </c>
      <c r="G11">
        <v>946760</v>
      </c>
      <c r="H11">
        <v>979370</v>
      </c>
      <c r="I11" t="s">
        <v>5</v>
      </c>
      <c r="J11" t="s">
        <v>23</v>
      </c>
      <c r="K11" t="s">
        <v>73</v>
      </c>
      <c r="L11">
        <v>32</v>
      </c>
      <c r="M11">
        <v>32</v>
      </c>
      <c r="N11">
        <v>2</v>
      </c>
      <c r="Q11">
        <f t="shared" si="0"/>
        <v>1024</v>
      </c>
      <c r="R11">
        <f t="shared" si="1"/>
        <v>128</v>
      </c>
      <c r="S11" t="s">
        <v>26</v>
      </c>
      <c r="V11" t="s">
        <v>77</v>
      </c>
      <c r="X11" t="s">
        <v>81</v>
      </c>
      <c r="Y11" t="s">
        <v>82</v>
      </c>
      <c r="Z11" t="s">
        <v>83</v>
      </c>
      <c r="AA11" t="s">
        <v>36</v>
      </c>
    </row>
    <row r="12" spans="1:27">
      <c r="A12">
        <v>11</v>
      </c>
      <c r="B12" t="s">
        <v>84</v>
      </c>
      <c r="C12" t="s">
        <v>85</v>
      </c>
      <c r="D12" t="s">
        <v>86</v>
      </c>
      <c r="E12" t="s">
        <v>87</v>
      </c>
      <c r="F12" t="s">
        <v>22</v>
      </c>
      <c r="G12">
        <v>1030560</v>
      </c>
      <c r="H12">
        <v>698110</v>
      </c>
      <c r="I12" t="s">
        <v>5</v>
      </c>
      <c r="J12" t="s">
        <v>23</v>
      </c>
      <c r="K12" t="s">
        <v>24</v>
      </c>
      <c r="L12">
        <v>64</v>
      </c>
      <c r="M12">
        <v>24</v>
      </c>
      <c r="N12">
        <v>4</v>
      </c>
      <c r="O12">
        <v>2</v>
      </c>
      <c r="P12" t="s">
        <v>25</v>
      </c>
      <c r="Q12">
        <f t="shared" si="0"/>
        <v>1536</v>
      </c>
      <c r="R12">
        <f t="shared" si="1"/>
        <v>192</v>
      </c>
      <c r="S12" t="s">
        <v>26</v>
      </c>
      <c r="V12" t="s">
        <v>84</v>
      </c>
      <c r="X12" t="s">
        <v>88</v>
      </c>
      <c r="Y12" t="s">
        <v>89</v>
      </c>
      <c r="Z12" t="s">
        <v>90</v>
      </c>
      <c r="AA12" t="s">
        <v>36</v>
      </c>
    </row>
    <row r="13" spans="1:27">
      <c r="A13">
        <v>12</v>
      </c>
      <c r="B13" t="s">
        <v>84</v>
      </c>
      <c r="C13" t="s">
        <v>91</v>
      </c>
      <c r="D13" t="s">
        <v>92</v>
      </c>
      <c r="E13" t="s">
        <v>93</v>
      </c>
      <c r="F13" t="s">
        <v>22</v>
      </c>
      <c r="G13">
        <v>975260</v>
      </c>
      <c r="H13">
        <v>841580</v>
      </c>
      <c r="I13" t="s">
        <v>5</v>
      </c>
      <c r="J13" t="s">
        <v>23</v>
      </c>
      <c r="K13" t="s">
        <v>73</v>
      </c>
      <c r="L13">
        <v>256</v>
      </c>
      <c r="M13">
        <v>24</v>
      </c>
      <c r="N13">
        <v>4</v>
      </c>
      <c r="P13" t="s">
        <v>94</v>
      </c>
      <c r="Q13">
        <f t="shared" si="0"/>
        <v>6144</v>
      </c>
      <c r="R13">
        <f t="shared" si="1"/>
        <v>768</v>
      </c>
      <c r="S13" t="s">
        <v>26</v>
      </c>
      <c r="V13" t="s">
        <v>84</v>
      </c>
      <c r="X13" t="s">
        <v>95</v>
      </c>
      <c r="Y13" t="s">
        <v>96</v>
      </c>
      <c r="Z13" t="s">
        <v>97</v>
      </c>
      <c r="AA13" t="s">
        <v>36</v>
      </c>
    </row>
    <row r="14" spans="1:27">
      <c r="A14">
        <v>13</v>
      </c>
      <c r="B14" t="s">
        <v>98</v>
      </c>
      <c r="C14" t="s">
        <v>99</v>
      </c>
      <c r="D14" t="s">
        <v>100</v>
      </c>
      <c r="E14" t="s">
        <v>101</v>
      </c>
      <c r="F14" t="s">
        <v>22</v>
      </c>
      <c r="G14">
        <v>1935620</v>
      </c>
      <c r="H14">
        <v>1468355</v>
      </c>
      <c r="I14" t="s">
        <v>60</v>
      </c>
      <c r="J14" t="s">
        <v>23</v>
      </c>
      <c r="K14" t="s">
        <v>102</v>
      </c>
      <c r="L14">
        <v>2048</v>
      </c>
      <c r="M14">
        <v>32</v>
      </c>
      <c r="N14">
        <v>8</v>
      </c>
      <c r="O14">
        <v>1</v>
      </c>
      <c r="P14" t="s">
        <v>94</v>
      </c>
      <c r="Q14">
        <f t="shared" si="0"/>
        <v>65536</v>
      </c>
      <c r="R14">
        <f t="shared" si="1"/>
        <v>8192</v>
      </c>
      <c r="S14" t="s">
        <v>103</v>
      </c>
      <c r="V14" t="s">
        <v>98</v>
      </c>
      <c r="X14" t="s">
        <v>104</v>
      </c>
      <c r="Y14" t="s">
        <v>105</v>
      </c>
      <c r="Z14" t="s">
        <v>106</v>
      </c>
      <c r="AA14" t="s">
        <v>107</v>
      </c>
    </row>
    <row r="15" spans="1:27">
      <c r="A15">
        <v>14</v>
      </c>
      <c r="B15" t="s">
        <v>108</v>
      </c>
      <c r="C15" t="s">
        <v>109</v>
      </c>
      <c r="D15" t="s">
        <v>110</v>
      </c>
      <c r="E15" t="s">
        <v>111</v>
      </c>
      <c r="F15" t="s">
        <v>22</v>
      </c>
      <c r="G15">
        <v>1934520</v>
      </c>
      <c r="H15">
        <v>1215015</v>
      </c>
      <c r="I15" t="s">
        <v>60</v>
      </c>
      <c r="J15" t="s">
        <v>23</v>
      </c>
      <c r="K15" t="s">
        <v>73</v>
      </c>
      <c r="L15">
        <v>64</v>
      </c>
      <c r="M15">
        <v>64</v>
      </c>
      <c r="N15">
        <v>2</v>
      </c>
      <c r="P15" t="s">
        <v>25</v>
      </c>
      <c r="Q15">
        <f t="shared" si="0"/>
        <v>4096</v>
      </c>
      <c r="R15">
        <f t="shared" si="1"/>
        <v>512</v>
      </c>
      <c r="S15" t="s">
        <v>26</v>
      </c>
      <c r="V15" t="s">
        <v>108</v>
      </c>
      <c r="X15" t="s">
        <v>112</v>
      </c>
      <c r="Y15" t="s">
        <v>113</v>
      </c>
      <c r="Z15" t="s">
        <v>114</v>
      </c>
      <c r="AA15" t="s">
        <v>36</v>
      </c>
    </row>
    <row r="16" spans="1:27">
      <c r="A16">
        <v>15</v>
      </c>
      <c r="B16" t="s">
        <v>115</v>
      </c>
      <c r="C16" t="s">
        <v>116</v>
      </c>
      <c r="D16" t="s">
        <v>117</v>
      </c>
      <c r="E16" t="s">
        <v>118</v>
      </c>
      <c r="F16" t="s">
        <v>22</v>
      </c>
      <c r="G16">
        <v>1064477</v>
      </c>
      <c r="H16">
        <v>608110</v>
      </c>
      <c r="I16" t="s">
        <v>5</v>
      </c>
      <c r="J16" t="s">
        <v>23</v>
      </c>
      <c r="K16" t="s">
        <v>102</v>
      </c>
      <c r="L16">
        <v>4096</v>
      </c>
      <c r="M16">
        <v>32</v>
      </c>
      <c r="N16">
        <v>8</v>
      </c>
      <c r="O16">
        <v>1</v>
      </c>
      <c r="P16" t="s">
        <v>94</v>
      </c>
      <c r="Q16">
        <f t="shared" si="0"/>
        <v>131072</v>
      </c>
      <c r="R16">
        <f t="shared" si="1"/>
        <v>16384</v>
      </c>
      <c r="S16" t="s">
        <v>103</v>
      </c>
      <c r="V16" t="s">
        <v>115</v>
      </c>
      <c r="X16" t="s">
        <v>119</v>
      </c>
      <c r="Y16" t="s">
        <v>120</v>
      </c>
      <c r="Z16" t="s">
        <v>121</v>
      </c>
      <c r="AA16" t="s">
        <v>36</v>
      </c>
    </row>
    <row r="17" spans="1:27">
      <c r="A17">
        <v>16</v>
      </c>
      <c r="B17" t="s">
        <v>61</v>
      </c>
      <c r="C17" t="s">
        <v>122</v>
      </c>
      <c r="D17" t="s">
        <v>123</v>
      </c>
      <c r="E17" t="s">
        <v>124</v>
      </c>
      <c r="F17" t="s">
        <v>22</v>
      </c>
      <c r="G17">
        <v>1287077</v>
      </c>
      <c r="H17">
        <v>616110</v>
      </c>
      <c r="I17" t="s">
        <v>5</v>
      </c>
      <c r="J17" t="s">
        <v>23</v>
      </c>
      <c r="K17" t="s">
        <v>125</v>
      </c>
      <c r="L17">
        <v>12288</v>
      </c>
      <c r="M17">
        <v>34</v>
      </c>
      <c r="N17">
        <v>16</v>
      </c>
      <c r="P17" t="s">
        <v>126</v>
      </c>
      <c r="Q17">
        <f t="shared" si="0"/>
        <v>417792</v>
      </c>
      <c r="R17">
        <f t="shared" si="1"/>
        <v>52224</v>
      </c>
      <c r="S17" t="s">
        <v>127</v>
      </c>
      <c r="V17" t="s">
        <v>61</v>
      </c>
      <c r="X17" t="s">
        <v>128</v>
      </c>
      <c r="Y17" t="s">
        <v>129</v>
      </c>
      <c r="Z17" t="s">
        <v>130</v>
      </c>
      <c r="AA17" t="s">
        <v>107</v>
      </c>
    </row>
    <row r="18" spans="1:27">
      <c r="A18">
        <v>17</v>
      </c>
      <c r="B18" t="s">
        <v>131</v>
      </c>
      <c r="C18" t="s">
        <v>132</v>
      </c>
      <c r="D18" t="s">
        <v>133</v>
      </c>
      <c r="E18" t="s">
        <v>134</v>
      </c>
      <c r="F18" t="s">
        <v>22</v>
      </c>
      <c r="G18">
        <v>886060</v>
      </c>
      <c r="H18">
        <v>979370</v>
      </c>
      <c r="I18" t="s">
        <v>5</v>
      </c>
      <c r="J18" t="s">
        <v>23</v>
      </c>
      <c r="K18" t="s">
        <v>73</v>
      </c>
      <c r="L18">
        <v>128</v>
      </c>
      <c r="M18">
        <v>60</v>
      </c>
      <c r="N18">
        <v>2</v>
      </c>
      <c r="P18" t="s">
        <v>25</v>
      </c>
      <c r="Q18">
        <f t="shared" si="0"/>
        <v>7680</v>
      </c>
      <c r="R18">
        <f t="shared" si="1"/>
        <v>960</v>
      </c>
      <c r="S18" t="s">
        <v>26</v>
      </c>
      <c r="V18" t="s">
        <v>131</v>
      </c>
      <c r="X18" t="s">
        <v>135</v>
      </c>
      <c r="Y18" t="s">
        <v>136</v>
      </c>
      <c r="Z18" t="s">
        <v>137</v>
      </c>
      <c r="AA18" t="s">
        <v>107</v>
      </c>
    </row>
    <row r="19" spans="1:27">
      <c r="A19">
        <v>18</v>
      </c>
      <c r="B19" t="s">
        <v>138</v>
      </c>
      <c r="C19" t="s">
        <v>139</v>
      </c>
      <c r="D19" t="s">
        <v>140</v>
      </c>
      <c r="E19" t="s">
        <v>141</v>
      </c>
      <c r="F19" t="s">
        <v>22</v>
      </c>
      <c r="G19">
        <v>1897540</v>
      </c>
      <c r="H19">
        <v>1264120</v>
      </c>
      <c r="I19" t="s">
        <v>60</v>
      </c>
      <c r="J19" t="s">
        <v>23</v>
      </c>
      <c r="K19" t="s">
        <v>24</v>
      </c>
      <c r="L19">
        <v>18</v>
      </c>
      <c r="M19">
        <v>84</v>
      </c>
      <c r="O19">
        <v>2</v>
      </c>
      <c r="P19" t="s">
        <v>25</v>
      </c>
      <c r="Q19">
        <f t="shared" si="0"/>
        <v>1512</v>
      </c>
      <c r="R19">
        <f t="shared" si="1"/>
        <v>189</v>
      </c>
      <c r="S19" t="s">
        <v>26</v>
      </c>
      <c r="V19" t="s">
        <v>138</v>
      </c>
      <c r="X19" t="s">
        <v>142</v>
      </c>
      <c r="Y19" t="s">
        <v>143</v>
      </c>
      <c r="Z19" t="s">
        <v>144</v>
      </c>
      <c r="AA19" t="s">
        <v>107</v>
      </c>
    </row>
    <row r="20" spans="1:27">
      <c r="A20">
        <v>19</v>
      </c>
      <c r="B20" t="s">
        <v>145</v>
      </c>
      <c r="C20" t="s">
        <v>146</v>
      </c>
      <c r="D20" t="s">
        <v>147</v>
      </c>
      <c r="E20" t="s">
        <v>148</v>
      </c>
      <c r="F20" t="s">
        <v>22</v>
      </c>
      <c r="G20">
        <v>1807080</v>
      </c>
      <c r="H20">
        <v>1388480</v>
      </c>
      <c r="I20" t="s">
        <v>60</v>
      </c>
      <c r="J20" t="s">
        <v>23</v>
      </c>
      <c r="K20" t="s">
        <v>73</v>
      </c>
      <c r="L20">
        <v>512</v>
      </c>
      <c r="M20">
        <v>128</v>
      </c>
      <c r="N20">
        <v>2</v>
      </c>
      <c r="P20" t="s">
        <v>25</v>
      </c>
      <c r="Q20">
        <f t="shared" si="0"/>
        <v>65536</v>
      </c>
      <c r="R20">
        <f t="shared" si="1"/>
        <v>8192</v>
      </c>
      <c r="S20" t="s">
        <v>26</v>
      </c>
      <c r="V20" t="s">
        <v>145</v>
      </c>
      <c r="X20" t="s">
        <v>149</v>
      </c>
      <c r="Y20" t="s">
        <v>150</v>
      </c>
      <c r="Z20" t="s">
        <v>151</v>
      </c>
      <c r="AA20" t="s">
        <v>107</v>
      </c>
    </row>
    <row r="21" spans="1:27">
      <c r="A21">
        <v>20</v>
      </c>
      <c r="B21" t="s">
        <v>152</v>
      </c>
      <c r="C21" t="s">
        <v>153</v>
      </c>
      <c r="D21" t="s">
        <v>154</v>
      </c>
      <c r="E21" t="s">
        <v>148</v>
      </c>
      <c r="F21" t="s">
        <v>22</v>
      </c>
      <c r="G21">
        <v>1789389</v>
      </c>
      <c r="H21">
        <v>1687640</v>
      </c>
      <c r="I21" t="s">
        <v>60</v>
      </c>
      <c r="J21" t="s">
        <v>23</v>
      </c>
      <c r="K21" t="s">
        <v>73</v>
      </c>
      <c r="L21">
        <v>512</v>
      </c>
      <c r="M21">
        <v>128</v>
      </c>
      <c r="N21">
        <v>2</v>
      </c>
      <c r="P21" t="s">
        <v>25</v>
      </c>
      <c r="Q21">
        <f t="shared" si="0"/>
        <v>65536</v>
      </c>
      <c r="R21">
        <f t="shared" si="1"/>
        <v>8192</v>
      </c>
      <c r="S21" t="s">
        <v>26</v>
      </c>
      <c r="V21" t="s">
        <v>152</v>
      </c>
      <c r="X21" t="s">
        <v>155</v>
      </c>
      <c r="Y21" t="s">
        <v>156</v>
      </c>
      <c r="Z21" t="s">
        <v>157</v>
      </c>
      <c r="AA21" t="s">
        <v>107</v>
      </c>
    </row>
    <row r="22" spans="1:27">
      <c r="A22">
        <v>21</v>
      </c>
      <c r="B22" t="s">
        <v>158</v>
      </c>
      <c r="C22" t="s">
        <v>159</v>
      </c>
      <c r="D22" t="s">
        <v>160</v>
      </c>
      <c r="E22" t="s">
        <v>161</v>
      </c>
      <c r="F22" t="s">
        <v>22</v>
      </c>
      <c r="G22">
        <v>1926300</v>
      </c>
      <c r="H22">
        <v>1075955</v>
      </c>
      <c r="I22" t="s">
        <v>60</v>
      </c>
      <c r="J22" t="s">
        <v>23</v>
      </c>
      <c r="K22" t="s">
        <v>73</v>
      </c>
      <c r="L22">
        <v>128</v>
      </c>
      <c r="M22">
        <v>52</v>
      </c>
      <c r="N22">
        <v>2</v>
      </c>
      <c r="P22" t="s">
        <v>25</v>
      </c>
      <c r="Q22">
        <f t="shared" si="0"/>
        <v>6656</v>
      </c>
      <c r="R22">
        <f t="shared" si="1"/>
        <v>832</v>
      </c>
      <c r="S22" t="s">
        <v>26</v>
      </c>
      <c r="V22" t="s">
        <v>158</v>
      </c>
      <c r="X22" t="s">
        <v>162</v>
      </c>
      <c r="Y22" t="s">
        <v>163</v>
      </c>
      <c r="Z22" t="s">
        <v>164</v>
      </c>
      <c r="AA22" t="s">
        <v>107</v>
      </c>
    </row>
    <row r="23" spans="1:27">
      <c r="A23">
        <v>22</v>
      </c>
      <c r="B23" t="s">
        <v>165</v>
      </c>
      <c r="C23" t="s">
        <v>166</v>
      </c>
      <c r="D23" t="s">
        <v>167</v>
      </c>
      <c r="E23" t="s">
        <v>168</v>
      </c>
      <c r="F23" t="s">
        <v>22</v>
      </c>
      <c r="G23">
        <v>975260</v>
      </c>
      <c r="H23">
        <v>698110</v>
      </c>
      <c r="I23" t="s">
        <v>5</v>
      </c>
      <c r="J23" t="s">
        <v>23</v>
      </c>
      <c r="K23" t="s">
        <v>73</v>
      </c>
      <c r="L23">
        <v>304</v>
      </c>
      <c r="M23">
        <v>27</v>
      </c>
      <c r="N23">
        <v>4</v>
      </c>
      <c r="P23" t="s">
        <v>169</v>
      </c>
      <c r="Q23">
        <f t="shared" si="0"/>
        <v>8208</v>
      </c>
      <c r="R23">
        <f t="shared" si="1"/>
        <v>1026</v>
      </c>
      <c r="S23" t="s">
        <v>26</v>
      </c>
      <c r="V23" t="s">
        <v>165</v>
      </c>
      <c r="X23" t="s">
        <v>170</v>
      </c>
      <c r="Y23" t="s">
        <v>171</v>
      </c>
      <c r="Z23" t="s">
        <v>172</v>
      </c>
      <c r="AA23" t="s">
        <v>107</v>
      </c>
    </row>
    <row r="24" spans="1:27">
      <c r="A24">
        <v>23</v>
      </c>
      <c r="B24" t="s">
        <v>173</v>
      </c>
      <c r="C24" t="s">
        <v>174</v>
      </c>
      <c r="D24" t="s">
        <v>175</v>
      </c>
      <c r="E24" t="s">
        <v>176</v>
      </c>
      <c r="F24" t="s">
        <v>22</v>
      </c>
      <c r="G24">
        <v>1940580</v>
      </c>
      <c r="H24">
        <v>1379135</v>
      </c>
      <c r="I24" t="s">
        <v>60</v>
      </c>
      <c r="J24" t="s">
        <v>23</v>
      </c>
      <c r="K24" t="s">
        <v>73</v>
      </c>
      <c r="L24">
        <v>32</v>
      </c>
      <c r="M24">
        <v>28</v>
      </c>
      <c r="N24">
        <v>2</v>
      </c>
      <c r="Q24">
        <f t="shared" si="0"/>
        <v>896</v>
      </c>
      <c r="R24">
        <f t="shared" si="1"/>
        <v>112</v>
      </c>
      <c r="S24" t="s">
        <v>26</v>
      </c>
      <c r="V24" t="s">
        <v>173</v>
      </c>
      <c r="X24" t="s">
        <v>177</v>
      </c>
      <c r="Y24" t="s">
        <v>178</v>
      </c>
      <c r="Z24" t="s">
        <v>179</v>
      </c>
      <c r="AA24" t="s">
        <v>107</v>
      </c>
    </row>
    <row r="25" spans="1:27">
      <c r="A25">
        <v>24</v>
      </c>
      <c r="B25" t="s">
        <v>180</v>
      </c>
      <c r="C25" t="s">
        <v>181</v>
      </c>
      <c r="D25" t="s">
        <v>182</v>
      </c>
      <c r="E25" t="s">
        <v>183</v>
      </c>
      <c r="F25" t="s">
        <v>22</v>
      </c>
      <c r="G25">
        <v>161620</v>
      </c>
      <c r="H25">
        <v>85000</v>
      </c>
      <c r="I25" t="s">
        <v>60</v>
      </c>
      <c r="J25" t="s">
        <v>23</v>
      </c>
      <c r="K25" t="s">
        <v>102</v>
      </c>
      <c r="L25">
        <v>8192</v>
      </c>
      <c r="M25">
        <v>36</v>
      </c>
      <c r="N25">
        <v>16</v>
      </c>
      <c r="O25">
        <v>1</v>
      </c>
      <c r="P25" t="s">
        <v>94</v>
      </c>
      <c r="Q25">
        <f t="shared" si="0"/>
        <v>294912</v>
      </c>
      <c r="R25">
        <f t="shared" si="1"/>
        <v>36864</v>
      </c>
      <c r="S25" t="s">
        <v>103</v>
      </c>
      <c r="V25" t="s">
        <v>180</v>
      </c>
      <c r="X25" t="s">
        <v>184</v>
      </c>
      <c r="Y25" t="s">
        <v>185</v>
      </c>
      <c r="Z25" t="s">
        <v>186</v>
      </c>
      <c r="AA25" t="s">
        <v>107</v>
      </c>
    </row>
    <row r="26" spans="1:27">
      <c r="A26">
        <v>25</v>
      </c>
      <c r="B26" t="s">
        <v>187</v>
      </c>
      <c r="C26" t="s">
        <v>188</v>
      </c>
      <c r="D26" t="s">
        <v>189</v>
      </c>
      <c r="E26" t="s">
        <v>190</v>
      </c>
      <c r="F26" t="s">
        <v>22</v>
      </c>
      <c r="G26">
        <v>754660</v>
      </c>
      <c r="H26">
        <v>698110</v>
      </c>
      <c r="I26" t="s">
        <v>60</v>
      </c>
      <c r="J26" t="s">
        <v>23</v>
      </c>
      <c r="K26" t="s">
        <v>102</v>
      </c>
      <c r="L26">
        <v>4096</v>
      </c>
      <c r="M26">
        <v>36</v>
      </c>
      <c r="N26">
        <v>8</v>
      </c>
      <c r="O26">
        <v>1</v>
      </c>
      <c r="P26" t="s">
        <v>94</v>
      </c>
      <c r="Q26">
        <f t="shared" si="0"/>
        <v>147456</v>
      </c>
      <c r="R26">
        <f t="shared" si="1"/>
        <v>18432</v>
      </c>
      <c r="S26" t="s">
        <v>103</v>
      </c>
      <c r="V26" t="s">
        <v>187</v>
      </c>
      <c r="X26" t="s">
        <v>191</v>
      </c>
      <c r="Y26" t="s">
        <v>192</v>
      </c>
      <c r="Z26" t="s">
        <v>193</v>
      </c>
      <c r="AA26" t="s">
        <v>107</v>
      </c>
    </row>
    <row r="27" spans="1:27">
      <c r="A27">
        <v>26</v>
      </c>
      <c r="B27" t="s">
        <v>194</v>
      </c>
      <c r="C27" t="s">
        <v>195</v>
      </c>
      <c r="D27" t="s">
        <v>196</v>
      </c>
      <c r="E27" t="s">
        <v>190</v>
      </c>
      <c r="F27" t="s">
        <v>22</v>
      </c>
      <c r="G27">
        <v>529060</v>
      </c>
      <c r="H27">
        <v>698110</v>
      </c>
      <c r="I27" t="s">
        <v>5</v>
      </c>
      <c r="J27" t="s">
        <v>23</v>
      </c>
      <c r="K27" t="s">
        <v>102</v>
      </c>
      <c r="L27">
        <v>4096</v>
      </c>
      <c r="M27">
        <v>36</v>
      </c>
      <c r="N27">
        <v>8</v>
      </c>
      <c r="O27">
        <v>1</v>
      </c>
      <c r="P27" t="s">
        <v>94</v>
      </c>
      <c r="Q27">
        <f t="shared" si="0"/>
        <v>147456</v>
      </c>
      <c r="R27">
        <f t="shared" si="1"/>
        <v>18432</v>
      </c>
      <c r="S27" t="s">
        <v>103</v>
      </c>
      <c r="V27" t="s">
        <v>194</v>
      </c>
      <c r="X27" t="s">
        <v>197</v>
      </c>
      <c r="Y27" t="s">
        <v>198</v>
      </c>
      <c r="Z27" t="s">
        <v>199</v>
      </c>
      <c r="AA27" t="s">
        <v>107</v>
      </c>
    </row>
    <row r="28" spans="1:27">
      <c r="A28">
        <v>27</v>
      </c>
      <c r="B28" t="s">
        <v>200</v>
      </c>
      <c r="C28" t="s">
        <v>201</v>
      </c>
      <c r="D28" t="s">
        <v>202</v>
      </c>
      <c r="E28" t="s">
        <v>183</v>
      </c>
      <c r="F28" t="s">
        <v>22</v>
      </c>
      <c r="G28">
        <v>1281650</v>
      </c>
      <c r="H28">
        <v>85000</v>
      </c>
      <c r="I28" t="s">
        <v>5</v>
      </c>
      <c r="J28" t="s">
        <v>23</v>
      </c>
      <c r="K28" t="s">
        <v>102</v>
      </c>
      <c r="L28">
        <v>8192</v>
      </c>
      <c r="M28">
        <v>36</v>
      </c>
      <c r="N28">
        <v>16</v>
      </c>
      <c r="O28">
        <v>1</v>
      </c>
      <c r="P28" t="s">
        <v>94</v>
      </c>
      <c r="Q28">
        <f t="shared" si="0"/>
        <v>294912</v>
      </c>
      <c r="R28">
        <f t="shared" si="1"/>
        <v>36864</v>
      </c>
      <c r="S28" t="s">
        <v>103</v>
      </c>
      <c r="V28" t="s">
        <v>200</v>
      </c>
    </row>
    <row r="29" spans="1:27">
      <c r="A29">
        <v>28</v>
      </c>
      <c r="C29" t="s">
        <v>203</v>
      </c>
      <c r="D29" t="s">
        <v>204</v>
      </c>
      <c r="E29" t="s">
        <v>183</v>
      </c>
      <c r="F29" t="s">
        <v>22</v>
      </c>
      <c r="G29">
        <v>1504180</v>
      </c>
      <c r="H29">
        <v>85000</v>
      </c>
      <c r="I29" t="s">
        <v>60</v>
      </c>
      <c r="J29" t="s">
        <v>23</v>
      </c>
      <c r="K29" t="s">
        <v>102</v>
      </c>
      <c r="L29">
        <v>8192</v>
      </c>
      <c r="M29">
        <v>36</v>
      </c>
      <c r="N29">
        <v>16</v>
      </c>
      <c r="O29">
        <v>1</v>
      </c>
      <c r="P29" t="s">
        <v>94</v>
      </c>
      <c r="Q29">
        <f t="shared" si="0"/>
        <v>294912</v>
      </c>
      <c r="R29">
        <f t="shared" si="1"/>
        <v>36864</v>
      </c>
      <c r="S29" t="s">
        <v>103</v>
      </c>
    </row>
    <row r="30" spans="1:27">
      <c r="A30">
        <v>29</v>
      </c>
      <c r="C30" t="s">
        <v>205</v>
      </c>
      <c r="D30" t="s">
        <v>206</v>
      </c>
      <c r="E30" t="s">
        <v>183</v>
      </c>
      <c r="F30" t="s">
        <v>22</v>
      </c>
      <c r="G30">
        <v>618560</v>
      </c>
      <c r="H30">
        <v>173000</v>
      </c>
      <c r="I30" t="s">
        <v>60</v>
      </c>
      <c r="J30" t="s">
        <v>23</v>
      </c>
      <c r="K30" t="s">
        <v>102</v>
      </c>
      <c r="L30">
        <v>8192</v>
      </c>
      <c r="M30">
        <v>36</v>
      </c>
      <c r="N30">
        <v>16</v>
      </c>
      <c r="O30">
        <v>1</v>
      </c>
      <c r="P30" t="s">
        <v>94</v>
      </c>
      <c r="Q30">
        <f t="shared" si="0"/>
        <v>294912</v>
      </c>
      <c r="R30">
        <f t="shared" si="1"/>
        <v>36864</v>
      </c>
      <c r="S30" t="s">
        <v>103</v>
      </c>
    </row>
    <row r="31" spans="1:27">
      <c r="A31">
        <v>30</v>
      </c>
      <c r="C31" t="s">
        <v>207</v>
      </c>
      <c r="D31" t="s">
        <v>208</v>
      </c>
      <c r="E31" t="s">
        <v>183</v>
      </c>
      <c r="F31" t="s">
        <v>22</v>
      </c>
      <c r="G31">
        <v>838590</v>
      </c>
      <c r="H31">
        <v>173000</v>
      </c>
      <c r="I31" t="s">
        <v>5</v>
      </c>
      <c r="J31" t="s">
        <v>23</v>
      </c>
      <c r="K31" t="s">
        <v>102</v>
      </c>
      <c r="L31">
        <v>8192</v>
      </c>
      <c r="M31">
        <v>36</v>
      </c>
      <c r="N31">
        <v>16</v>
      </c>
      <c r="O31">
        <v>1</v>
      </c>
      <c r="P31" t="s">
        <v>94</v>
      </c>
      <c r="Q31">
        <f t="shared" si="0"/>
        <v>294912</v>
      </c>
      <c r="R31">
        <f t="shared" si="1"/>
        <v>36864</v>
      </c>
      <c r="S31" t="s">
        <v>103</v>
      </c>
    </row>
    <row r="32" spans="1:27">
      <c r="A32">
        <v>31</v>
      </c>
      <c r="C32" t="s">
        <v>209</v>
      </c>
      <c r="D32" t="s">
        <v>210</v>
      </c>
      <c r="E32" t="s">
        <v>183</v>
      </c>
      <c r="F32" t="s">
        <v>22</v>
      </c>
      <c r="G32">
        <v>86000</v>
      </c>
      <c r="H32">
        <v>609110</v>
      </c>
      <c r="I32" t="s">
        <v>60</v>
      </c>
      <c r="J32" t="s">
        <v>23</v>
      </c>
      <c r="K32" t="s">
        <v>102</v>
      </c>
      <c r="L32">
        <v>8192</v>
      </c>
      <c r="M32">
        <v>36</v>
      </c>
      <c r="N32">
        <v>16</v>
      </c>
      <c r="O32">
        <v>1</v>
      </c>
      <c r="P32" t="s">
        <v>94</v>
      </c>
      <c r="Q32">
        <f t="shared" si="0"/>
        <v>294912</v>
      </c>
      <c r="R32">
        <f t="shared" si="1"/>
        <v>36864</v>
      </c>
      <c r="S32" t="s">
        <v>103</v>
      </c>
    </row>
    <row r="33" spans="1:21">
      <c r="A33">
        <v>32</v>
      </c>
      <c r="C33" t="s">
        <v>211</v>
      </c>
      <c r="D33" t="s">
        <v>212</v>
      </c>
      <c r="E33" t="s">
        <v>183</v>
      </c>
      <c r="F33" t="s">
        <v>22</v>
      </c>
      <c r="G33">
        <v>306530</v>
      </c>
      <c r="H33">
        <v>609110</v>
      </c>
      <c r="I33" t="s">
        <v>5</v>
      </c>
      <c r="J33" t="s">
        <v>23</v>
      </c>
      <c r="K33" t="s">
        <v>102</v>
      </c>
      <c r="L33">
        <v>8192</v>
      </c>
      <c r="M33">
        <v>36</v>
      </c>
      <c r="N33">
        <v>16</v>
      </c>
      <c r="O33">
        <v>1</v>
      </c>
      <c r="P33" t="s">
        <v>94</v>
      </c>
      <c r="Q33">
        <f t="shared" si="0"/>
        <v>294912</v>
      </c>
      <c r="R33">
        <f t="shared" si="1"/>
        <v>36864</v>
      </c>
      <c r="S33" t="s">
        <v>103</v>
      </c>
    </row>
    <row r="34" spans="1:21">
      <c r="A34">
        <v>33</v>
      </c>
      <c r="C34" t="s">
        <v>213</v>
      </c>
      <c r="D34" t="s">
        <v>214</v>
      </c>
      <c r="E34" t="s">
        <v>183</v>
      </c>
      <c r="F34" t="s">
        <v>22</v>
      </c>
      <c r="G34">
        <v>175000</v>
      </c>
      <c r="H34">
        <v>87000</v>
      </c>
      <c r="I34" t="s">
        <v>60</v>
      </c>
      <c r="J34" t="s">
        <v>23</v>
      </c>
      <c r="K34" t="s">
        <v>102</v>
      </c>
      <c r="L34">
        <v>8192</v>
      </c>
      <c r="M34">
        <v>36</v>
      </c>
      <c r="N34">
        <v>16</v>
      </c>
      <c r="O34">
        <v>1</v>
      </c>
      <c r="P34" t="s">
        <v>94</v>
      </c>
      <c r="Q34">
        <f t="shared" si="0"/>
        <v>294912</v>
      </c>
      <c r="R34">
        <f t="shared" si="1"/>
        <v>36864</v>
      </c>
      <c r="S34" t="s">
        <v>103</v>
      </c>
    </row>
    <row r="35" spans="1:21">
      <c r="A35">
        <v>34</v>
      </c>
      <c r="C35" t="s">
        <v>215</v>
      </c>
      <c r="D35" t="s">
        <v>216</v>
      </c>
      <c r="E35" t="s">
        <v>183</v>
      </c>
      <c r="F35" t="s">
        <v>22</v>
      </c>
      <c r="G35">
        <v>395030</v>
      </c>
      <c r="H35">
        <v>87000</v>
      </c>
      <c r="I35" t="s">
        <v>5</v>
      </c>
      <c r="J35" t="s">
        <v>23</v>
      </c>
      <c r="K35" t="s">
        <v>102</v>
      </c>
      <c r="L35">
        <v>8192</v>
      </c>
      <c r="M35">
        <v>36</v>
      </c>
      <c r="N35">
        <v>16</v>
      </c>
      <c r="O35">
        <v>1</v>
      </c>
      <c r="P35" t="s">
        <v>94</v>
      </c>
      <c r="Q35">
        <f t="shared" si="0"/>
        <v>294912</v>
      </c>
      <c r="R35">
        <f t="shared" si="1"/>
        <v>36864</v>
      </c>
      <c r="S35" t="s">
        <v>103</v>
      </c>
    </row>
    <row r="37" spans="1:21">
      <c r="Q37" t="s">
        <v>15</v>
      </c>
      <c r="R37" t="s">
        <v>16</v>
      </c>
      <c r="S37" t="s">
        <v>17</v>
      </c>
      <c r="T37" t="s">
        <v>217</v>
      </c>
      <c r="U37" t="s">
        <v>218</v>
      </c>
    </row>
    <row r="38" spans="1:21">
      <c r="K38" t="s">
        <v>102</v>
      </c>
      <c r="Q38">
        <f>Q14+Q16+Q25+Q26+Q27+Q28+Q29+Q30+Q31+Q32+Q33+Q34+Q35</f>
        <v>3145728</v>
      </c>
      <c r="R38">
        <f>R14+R16+R25+R26+R27+R28+R29+R30+R31+R32+R33+R34+R35</f>
        <v>393216</v>
      </c>
      <c r="S38" t="s">
        <v>103</v>
      </c>
      <c r="T38" s="2" t="s">
        <v>219</v>
      </c>
      <c r="U38" s="3">
        <f>1-(1-U43)^R47</f>
        <v>8.1806936592684898E-2</v>
      </c>
    </row>
    <row r="39" spans="1:21">
      <c r="K39" t="s">
        <v>73</v>
      </c>
      <c r="Q39">
        <f>Q10+Q11+Q13+Q15+Q18+Q20+Q21+Q22+Q23+Q24</f>
        <v>166288</v>
      </c>
      <c r="R39">
        <f>R10+R11+R13+R15+R18+R20+R21+R22+R23+R24</f>
        <v>20786</v>
      </c>
      <c r="S39" t="s">
        <v>26</v>
      </c>
    </row>
    <row r="40" spans="1:21">
      <c r="K40" t="s">
        <v>24</v>
      </c>
      <c r="Q40">
        <f>Q2+Q3+Q4+Q5+Q6+Q8+Q7+Q9+Q12+Q19</f>
        <v>32296</v>
      </c>
      <c r="R40">
        <f>R2+R3+R4+R5+R6+R8+R7+R9+R12+R19</f>
        <v>4037</v>
      </c>
      <c r="S40" t="s">
        <v>26</v>
      </c>
    </row>
    <row r="41" spans="1:21">
      <c r="K41" t="s">
        <v>125</v>
      </c>
      <c r="Q41">
        <f>Q17</f>
        <v>417792</v>
      </c>
      <c r="R41">
        <f>R17</f>
        <v>52224</v>
      </c>
      <c r="S41" t="s">
        <v>127</v>
      </c>
    </row>
    <row r="43" spans="1:21">
      <c r="K43" t="s">
        <v>102</v>
      </c>
      <c r="R43">
        <v>69632</v>
      </c>
      <c r="S43" t="s">
        <v>103</v>
      </c>
      <c r="T43" s="2" t="s">
        <v>220</v>
      </c>
      <c r="U43" s="3">
        <v>1.4999999999999999E-2</v>
      </c>
    </row>
    <row r="44" spans="1:21">
      <c r="K44" t="s">
        <v>73</v>
      </c>
      <c r="R44">
        <v>12056</v>
      </c>
      <c r="S44" t="s">
        <v>26</v>
      </c>
    </row>
    <row r="45" spans="1:21">
      <c r="K45" t="s">
        <v>125</v>
      </c>
      <c r="R45">
        <v>253952</v>
      </c>
      <c r="S45" t="s">
        <v>127</v>
      </c>
    </row>
    <row r="47" spans="1:21">
      <c r="K47" t="s">
        <v>102</v>
      </c>
      <c r="R47">
        <f>R38/R43</f>
        <v>5.6470588235294121</v>
      </c>
      <c r="S47" t="s">
        <v>103</v>
      </c>
      <c r="T47" t="s">
        <v>221</v>
      </c>
    </row>
    <row r="48" spans="1:21">
      <c r="K48" t="s">
        <v>73</v>
      </c>
      <c r="R48">
        <f>R39/R44</f>
        <v>1.7241207697412078</v>
      </c>
      <c r="S48" t="s">
        <v>26</v>
      </c>
    </row>
    <row r="49" spans="11:19">
      <c r="K49" t="s">
        <v>125</v>
      </c>
      <c r="R49">
        <f>R41/R45</f>
        <v>0.20564516129032259</v>
      </c>
      <c r="S49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Bao</dc:creator>
  <cp:lastModifiedBy>George Bao</cp:lastModifiedBy>
  <dcterms:created xsi:type="dcterms:W3CDTF">2024-12-16T06:10:33Z</dcterms:created>
  <dcterms:modified xsi:type="dcterms:W3CDTF">2024-12-16T06:11:18Z</dcterms:modified>
</cp:coreProperties>
</file>