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绩效考核" sheetId="1" r:id="rId1"/>
  </sheets>
  <calcPr calcId="144525" concurrentCalc="0"/>
</workbook>
</file>

<file path=xl/sharedStrings.xml><?xml version="1.0" encoding="utf-8"?>
<sst xmlns="http://schemas.openxmlformats.org/spreadsheetml/2006/main" count="60">
  <si>
    <t>指标及任务</t>
  </si>
  <si>
    <t>分数比</t>
  </si>
  <si>
    <t>评定标准及计算公式</t>
  </si>
  <si>
    <t>分数描述</t>
  </si>
  <si>
    <t>分值</t>
  </si>
  <si>
    <t>实际完成情况</t>
  </si>
  <si>
    <t>自动计算结果</t>
  </si>
  <si>
    <t>售后</t>
  </si>
  <si>
    <t>工作流程</t>
  </si>
  <si>
    <t>天猫服务综合指标</t>
  </si>
  <si>
    <t>服务好评</t>
  </si>
  <si>
    <t>加减分环节</t>
  </si>
  <si>
    <t>总分数</t>
  </si>
  <si>
    <t>日常纪律</t>
  </si>
  <si>
    <t>全勤满分 扣分按迟到、旷工次数扣除不设上限</t>
  </si>
  <si>
    <t>迟到及早退每次扣1分 旷工每次扣5分</t>
  </si>
  <si>
    <t>数值</t>
  </si>
  <si>
    <t>得分</t>
  </si>
  <si>
    <t>权重</t>
  </si>
  <si>
    <t>加权得分</t>
  </si>
  <si>
    <t>绩效奖金</t>
  </si>
  <si>
    <t>咨询转化率（X）</t>
  </si>
  <si>
    <t>订单/咨询总数*100%</t>
  </si>
  <si>
    <t>X≥80%</t>
  </si>
  <si>
    <t>80%＞X≥65%</t>
  </si>
  <si>
    <t>65%＞X≥50%</t>
  </si>
  <si>
    <t>50%＞X≥35%</t>
  </si>
  <si>
    <t>35%＞X≥25%</t>
  </si>
  <si>
    <t>X＜25%</t>
  </si>
  <si>
    <t>支付率（F）</t>
  </si>
  <si>
    <t>支付宝成交笔数/拍下笔数</t>
  </si>
  <si>
    <t>F≥80%</t>
  </si>
  <si>
    <t>80%＞F≥70%</t>
  </si>
  <si>
    <t>70%＞F≥60%</t>
  </si>
  <si>
    <t>60%＞F≥50%</t>
  </si>
  <si>
    <t>F＜50%</t>
  </si>
  <si>
    <t>首次响应时间（ST）</t>
  </si>
  <si>
    <t>首次响应时间（秒）</t>
  </si>
  <si>
    <t>ST≤15</t>
  </si>
  <si>
    <t>15＜ST≤20</t>
  </si>
  <si>
    <t>20＜ST≤25</t>
  </si>
  <si>
    <t>25＜ST≤30</t>
  </si>
  <si>
    <t>ST＞30</t>
  </si>
  <si>
    <t xml:space="preserve">平均响应时间（PT） </t>
  </si>
  <si>
    <t>平均响应时间（秒）</t>
  </si>
  <si>
    <t>PT≤50</t>
  </si>
  <si>
    <t>50＜PT≤60</t>
  </si>
  <si>
    <t>70＜PT≤60</t>
  </si>
  <si>
    <t>咨询未回复数（Z）</t>
  </si>
  <si>
    <t>客服对客户发起的咨询未回复的总数</t>
  </si>
  <si>
    <t>Z≤5</t>
  </si>
  <si>
    <t>5＜Z≤10</t>
  </si>
  <si>
    <t>10＜Z≤20</t>
  </si>
  <si>
    <t>Z＞20</t>
  </si>
  <si>
    <t>目标销量（%）</t>
  </si>
  <si>
    <t>公式=实际完成量/人均月目标量*30</t>
  </si>
  <si>
    <t>人均月目标量→</t>
  </si>
  <si>
    <t>差评加减分</t>
  </si>
  <si>
    <t>没发现一个差评扣1分，点名差评扣2分，由于无回复导致差评扣1分，点名好评加3分，不设上限</t>
  </si>
  <si>
    <t>人均绩效奖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</si>
</sst>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5" borderId="1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3" borderId="13" applyNumberFormat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/>
    </xf>
    <xf numFmtId="0" fontId="0" fillId="3" borderId="3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7"/>
  <sheetViews>
    <sheetView tabSelected="1" workbookViewId="0">
      <selection activeCell="D10" sqref="D10:D14"/>
    </sheetView>
  </sheetViews>
  <sheetFormatPr defaultColWidth="9" defaultRowHeight="12.4"/>
  <cols>
    <col min="1" max="1" width="3.125" style="2" customWidth="1"/>
    <col min="2" max="2" width="20.5" style="2" customWidth="1"/>
    <col min="3" max="3" width="7.125" style="2" customWidth="1"/>
    <col min="4" max="4" width="35.75" style="2" customWidth="1"/>
    <col min="5" max="5" width="19.375" style="2" customWidth="1"/>
    <col min="6" max="6" width="5.75" style="2" customWidth="1"/>
    <col min="7" max="7" width="7.5" style="2" customWidth="1"/>
    <col min="8" max="8" width="9.5" style="2" customWidth="1"/>
    <col min="9" max="10" width="7.5" style="2" customWidth="1"/>
    <col min="11" max="12" width="7.125" style="2" customWidth="1"/>
    <col min="13" max="13" width="6.5" style="2" customWidth="1"/>
    <col min="14" max="15" width="7.125" style="2" customWidth="1"/>
    <col min="16" max="16384" width="9" style="2"/>
  </cols>
  <sheetData>
    <row r="1" ht="15.2" spans="1:32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/>
      <c r="I1" s="5"/>
      <c r="J1" s="5"/>
      <c r="K1" s="5" t="s">
        <v>6</v>
      </c>
      <c r="L1" s="5"/>
      <c r="M1" s="5"/>
      <c r="N1" s="5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32"/>
      <c r="AF1" s="32"/>
    </row>
    <row r="2" spans="1:32">
      <c r="A2" s="6">
        <v>1</v>
      </c>
      <c r="B2" s="7"/>
      <c r="C2" s="7"/>
      <c r="D2" s="7"/>
      <c r="E2" s="7"/>
      <c r="F2" s="6"/>
      <c r="G2" s="6"/>
      <c r="H2" s="14"/>
      <c r="I2" s="14"/>
      <c r="J2" s="14"/>
      <c r="K2" s="22"/>
      <c r="L2" s="22"/>
      <c r="M2" s="22"/>
      <c r="N2" s="22"/>
      <c r="P2" s="6" t="s">
        <v>7</v>
      </c>
      <c r="Q2" s="6" t="s">
        <v>8</v>
      </c>
      <c r="R2" s="6"/>
      <c r="S2" s="6"/>
      <c r="T2" s="6"/>
      <c r="U2" s="8" t="s">
        <v>9</v>
      </c>
      <c r="V2" s="8"/>
      <c r="W2" s="8"/>
      <c r="X2" s="8"/>
      <c r="Y2" s="6" t="s">
        <v>10</v>
      </c>
      <c r="Z2" s="6"/>
      <c r="AA2" s="6"/>
      <c r="AB2" s="6"/>
      <c r="AC2" s="6" t="s">
        <v>11</v>
      </c>
      <c r="AD2" s="6"/>
      <c r="AE2" s="29" t="s">
        <v>12</v>
      </c>
      <c r="AF2" s="6"/>
    </row>
    <row r="3" ht="34.5" customHeight="1" spans="1:32">
      <c r="A3" s="6"/>
      <c r="B3" s="6" t="s">
        <v>13</v>
      </c>
      <c r="C3" s="6">
        <v>5</v>
      </c>
      <c r="D3" s="8" t="s">
        <v>14</v>
      </c>
      <c r="E3" s="8" t="s">
        <v>15</v>
      </c>
      <c r="F3" s="6"/>
      <c r="G3" s="15"/>
      <c r="H3" s="16"/>
      <c r="I3" s="16"/>
      <c r="J3" s="16"/>
      <c r="K3" s="23"/>
      <c r="L3" s="23"/>
      <c r="M3" s="23"/>
      <c r="N3" s="23"/>
      <c r="P3" s="6"/>
      <c r="Q3" s="6" t="s">
        <v>16</v>
      </c>
      <c r="R3" s="6" t="s">
        <v>17</v>
      </c>
      <c r="S3" s="6" t="s">
        <v>18</v>
      </c>
      <c r="T3" s="29" t="s">
        <v>19</v>
      </c>
      <c r="U3" s="6" t="s">
        <v>16</v>
      </c>
      <c r="V3" s="6" t="s">
        <v>17</v>
      </c>
      <c r="W3" s="6" t="s">
        <v>18</v>
      </c>
      <c r="X3" s="29" t="s">
        <v>19</v>
      </c>
      <c r="Y3" s="6" t="s">
        <v>16</v>
      </c>
      <c r="Z3" s="6" t="s">
        <v>17</v>
      </c>
      <c r="AA3" s="6" t="s">
        <v>18</v>
      </c>
      <c r="AB3" s="29" t="s">
        <v>19</v>
      </c>
      <c r="AC3" s="6" t="s">
        <v>17</v>
      </c>
      <c r="AD3" s="6"/>
      <c r="AE3" s="29" t="s">
        <v>17</v>
      </c>
      <c r="AF3" s="29" t="s">
        <v>20</v>
      </c>
    </row>
    <row r="4" spans="1:32">
      <c r="A4" s="6">
        <v>2</v>
      </c>
      <c r="B4" s="6" t="s">
        <v>21</v>
      </c>
      <c r="C4" s="6">
        <v>25</v>
      </c>
      <c r="D4" s="6" t="s">
        <v>22</v>
      </c>
      <c r="E4" s="12" t="s">
        <v>23</v>
      </c>
      <c r="F4" s="12">
        <v>110</v>
      </c>
      <c r="G4" s="17"/>
      <c r="H4" s="17"/>
      <c r="I4" s="17"/>
      <c r="J4" s="17"/>
      <c r="K4" s="24">
        <f>IF(G4&lt;25%,65%*$C$4,IF(AND(G4&gt;=25%,G4&lt;35%),75%*$C$4,IF(AND(G4&gt;=35%,G4&lt;50%),80%*$C$4,IF(AND(G4&gt;=50%,G4&lt;65%),90%*$C$4,IF(AND(G4&gt;=65%,G4&lt;80%),100%*$C$4,IF(G4&gt;=80%,110%*$C$4,"0"))))))</f>
        <v>16.25</v>
      </c>
      <c r="L4" s="24">
        <f>IF(H4&lt;25%,65%*$C$4,IF(AND(H4&gt;=25%,H4&lt;35%),75%*$C$4,IF(AND(H4&gt;=35%,H4&lt;50%),80%*$C$4,IF(AND(H4&gt;=50%,H4&lt;65%),90%*$C$4,IF(AND(H4&gt;=65%,H4&lt;80%),100%*$C$4,IF(H4&gt;=80%,110%*$C$4,"0"))))))</f>
        <v>16.25</v>
      </c>
      <c r="M4" s="24">
        <f>IF(I4&lt;25%,65%*$C$4,IF(AND(I4&gt;=25%,I4&lt;35%),75%*$C$4,IF(AND(I4&gt;=35%,I4&lt;50%),80%*$C$4,IF(AND(I4&gt;=50%,I4&lt;65%),90%*$C$4,IF(AND(I4&gt;=65%,I4&lt;80%),100%*$C$4,IF(I4&gt;=80%,110%*$C$4,"0"))))))</f>
        <v>16.25</v>
      </c>
      <c r="N4" s="24">
        <f>IF(J4&lt;25%,65%*$C$4,IF(AND(J4&gt;=25%,J4&lt;35%),75%*$C$4,IF(AND(J4&gt;=35%,J4&lt;50%),80%*$C$4,IF(AND(J4&gt;=50%,J4&lt;65%),90%*$C$4,IF(AND(J4&gt;=65%,J4&lt;80%),100%*$C$4,IF(J4&gt;=80%,110%*$C$4,"0"))))))</f>
        <v>16.25</v>
      </c>
      <c r="P4" s="6"/>
      <c r="Q4" s="6"/>
      <c r="R4" s="6"/>
      <c r="S4" s="30">
        <v>0.5</v>
      </c>
      <c r="T4" s="29"/>
      <c r="U4" s="30"/>
      <c r="V4" s="6"/>
      <c r="W4" s="30">
        <v>0.5</v>
      </c>
      <c r="X4" s="29"/>
      <c r="Y4" s="6"/>
      <c r="Z4" s="6"/>
      <c r="AA4" s="30">
        <v>0.1</v>
      </c>
      <c r="AB4" s="29"/>
      <c r="AC4" s="6"/>
      <c r="AD4" s="6"/>
      <c r="AE4" s="29"/>
      <c r="AF4" s="29"/>
    </row>
    <row r="5" spans="1:32">
      <c r="A5" s="6"/>
      <c r="B5" s="6"/>
      <c r="C5" s="6"/>
      <c r="D5" s="6"/>
      <c r="E5" s="12" t="s">
        <v>24</v>
      </c>
      <c r="F5" s="12">
        <v>100</v>
      </c>
      <c r="G5" s="18"/>
      <c r="H5" s="18"/>
      <c r="I5" s="18"/>
      <c r="J5" s="18"/>
      <c r="K5" s="25"/>
      <c r="L5" s="25"/>
      <c r="M5" s="25"/>
      <c r="N5" s="25"/>
      <c r="P5" s="6"/>
      <c r="Q5" s="6"/>
      <c r="R5" s="6"/>
      <c r="S5" s="30">
        <v>0.5</v>
      </c>
      <c r="T5" s="29"/>
      <c r="U5" s="30"/>
      <c r="V5" s="6"/>
      <c r="W5" s="30">
        <v>0.5</v>
      </c>
      <c r="X5" s="29"/>
      <c r="Y5" s="6"/>
      <c r="Z5" s="6"/>
      <c r="AA5" s="30">
        <v>0.1</v>
      </c>
      <c r="AB5" s="29"/>
      <c r="AC5" s="6"/>
      <c r="AD5" s="6"/>
      <c r="AE5" s="29"/>
      <c r="AF5" s="29"/>
    </row>
    <row r="6" spans="1:14">
      <c r="A6" s="6"/>
      <c r="B6" s="6"/>
      <c r="C6" s="6"/>
      <c r="D6" s="6"/>
      <c r="E6" s="12" t="s">
        <v>25</v>
      </c>
      <c r="F6" s="12">
        <v>90</v>
      </c>
      <c r="G6" s="18"/>
      <c r="H6" s="18"/>
      <c r="I6" s="18"/>
      <c r="J6" s="18"/>
      <c r="K6" s="25"/>
      <c r="L6" s="25"/>
      <c r="M6" s="25"/>
      <c r="N6" s="25"/>
    </row>
    <row r="7" spans="1:14">
      <c r="A7" s="6"/>
      <c r="B7" s="6"/>
      <c r="C7" s="6"/>
      <c r="D7" s="6"/>
      <c r="E7" s="12" t="s">
        <v>26</v>
      </c>
      <c r="F7" s="12">
        <v>80</v>
      </c>
      <c r="G7" s="18"/>
      <c r="H7" s="18"/>
      <c r="I7" s="18"/>
      <c r="J7" s="18"/>
      <c r="K7" s="25"/>
      <c r="L7" s="25"/>
      <c r="M7" s="25"/>
      <c r="N7" s="25"/>
    </row>
    <row r="8" spans="1:14">
      <c r="A8" s="6"/>
      <c r="B8" s="6"/>
      <c r="C8" s="6"/>
      <c r="D8" s="6"/>
      <c r="E8" s="12" t="s">
        <v>27</v>
      </c>
      <c r="F8" s="12">
        <v>75</v>
      </c>
      <c r="G8" s="18"/>
      <c r="H8" s="18"/>
      <c r="I8" s="18"/>
      <c r="J8" s="18"/>
      <c r="K8" s="25"/>
      <c r="L8" s="25"/>
      <c r="M8" s="25"/>
      <c r="N8" s="25"/>
    </row>
    <row r="9" spans="1:14">
      <c r="A9" s="6"/>
      <c r="B9" s="6"/>
      <c r="C9" s="6"/>
      <c r="D9" s="6"/>
      <c r="E9" s="12" t="s">
        <v>28</v>
      </c>
      <c r="F9" s="12">
        <v>65</v>
      </c>
      <c r="G9" s="19"/>
      <c r="H9" s="19"/>
      <c r="I9" s="19"/>
      <c r="J9" s="19"/>
      <c r="K9" s="26"/>
      <c r="L9" s="26"/>
      <c r="M9" s="26"/>
      <c r="N9" s="26"/>
    </row>
    <row r="10" spans="1:14">
      <c r="A10" s="6">
        <v>3</v>
      </c>
      <c r="B10" s="6" t="s">
        <v>29</v>
      </c>
      <c r="C10" s="6">
        <v>25</v>
      </c>
      <c r="D10" s="6" t="s">
        <v>30</v>
      </c>
      <c r="E10" s="12" t="s">
        <v>31</v>
      </c>
      <c r="F10" s="12">
        <v>100</v>
      </c>
      <c r="G10" s="17"/>
      <c r="H10" s="17"/>
      <c r="I10" s="17"/>
      <c r="J10" s="17"/>
      <c r="K10" s="24">
        <v>17.5</v>
      </c>
      <c r="L10" s="24">
        <f>IF(H10&lt;50%,60%*$C$10,IF(AND(H10&gt;=50%,H10&lt;60%),70%*$C$10,IF(AND(H10&gt;=60%,H10&lt;70%),80%*$C$10,IF(AND(H10&gt;=70%,H10&lt;80%),90%*$C$10,IF(H10&gt;=80%,100%*$C$10,"0")))))</f>
        <v>15</v>
      </c>
      <c r="M10" s="24">
        <f>IF(I10&lt;50%,60%*$C$10,IF(AND(I10&gt;=50%,I10&lt;60%),70%*$C$10,IF(AND(I10&gt;=60%,I10&lt;70%),80%*$C$10,IF(AND(I10&gt;=70%,I10&lt;80%),90%*$C$10,IF(I10&gt;=80%,100%*$C$10,"0")))))</f>
        <v>15</v>
      </c>
      <c r="N10" s="24">
        <f>IF(J10&lt;50%,60%*$C$10,IF(AND(J10&gt;=50%,J10&lt;60%),70%*$C$10,IF(AND(J10&gt;=60%,J10&lt;70%),80%*$C$10,IF(AND(J10&gt;=70%,J10&lt;80%),90%*$C$10,IF(J10&gt;=80%,100%*$C$10,"0")))))</f>
        <v>15</v>
      </c>
    </row>
    <row r="11" spans="1:14">
      <c r="A11" s="6"/>
      <c r="B11" s="6"/>
      <c r="C11" s="6"/>
      <c r="D11" s="6"/>
      <c r="E11" s="12" t="s">
        <v>32</v>
      </c>
      <c r="F11" s="12">
        <v>90</v>
      </c>
      <c r="G11" s="18"/>
      <c r="H11" s="18"/>
      <c r="I11" s="18"/>
      <c r="J11" s="18"/>
      <c r="K11" s="25"/>
      <c r="L11" s="25"/>
      <c r="M11" s="25"/>
      <c r="N11" s="25"/>
    </row>
    <row r="12" spans="1:14">
      <c r="A12" s="6"/>
      <c r="B12" s="6"/>
      <c r="C12" s="6"/>
      <c r="D12" s="6"/>
      <c r="E12" s="12" t="s">
        <v>33</v>
      </c>
      <c r="F12" s="12">
        <v>80</v>
      </c>
      <c r="G12" s="18"/>
      <c r="H12" s="18"/>
      <c r="I12" s="18"/>
      <c r="J12" s="18"/>
      <c r="K12" s="25"/>
      <c r="L12" s="25"/>
      <c r="M12" s="25"/>
      <c r="N12" s="25"/>
    </row>
    <row r="13" spans="1:14">
      <c r="A13" s="6"/>
      <c r="B13" s="6"/>
      <c r="C13" s="6"/>
      <c r="D13" s="6"/>
      <c r="E13" s="12" t="s">
        <v>34</v>
      </c>
      <c r="F13" s="12">
        <v>70</v>
      </c>
      <c r="G13" s="18"/>
      <c r="H13" s="18"/>
      <c r="I13" s="18"/>
      <c r="J13" s="18"/>
      <c r="K13" s="25"/>
      <c r="L13" s="25"/>
      <c r="M13" s="25"/>
      <c r="N13" s="25"/>
    </row>
    <row r="14" spans="1:14">
      <c r="A14" s="6"/>
      <c r="B14" s="6"/>
      <c r="C14" s="6"/>
      <c r="D14" s="6"/>
      <c r="E14" s="12" t="s">
        <v>35</v>
      </c>
      <c r="F14" s="12">
        <v>60</v>
      </c>
      <c r="G14" s="19"/>
      <c r="H14" s="19"/>
      <c r="I14" s="19"/>
      <c r="J14" s="19"/>
      <c r="K14" s="26"/>
      <c r="L14" s="26"/>
      <c r="M14" s="26"/>
      <c r="N14" s="26"/>
    </row>
    <row r="15" spans="1:14">
      <c r="A15" s="6">
        <v>4</v>
      </c>
      <c r="B15" s="6" t="s">
        <v>36</v>
      </c>
      <c r="C15" s="6">
        <v>5</v>
      </c>
      <c r="D15" s="6" t="s">
        <v>37</v>
      </c>
      <c r="E15" s="12" t="s">
        <v>38</v>
      </c>
      <c r="F15" s="12">
        <v>100</v>
      </c>
      <c r="G15" s="15"/>
      <c r="H15" s="15"/>
      <c r="I15" s="15"/>
      <c r="J15" s="15"/>
      <c r="K15" s="24">
        <f>IF(G15&lt;=15,100%*$C$15,IF(AND(G15&gt;15,G15&lt;=20),90%*$C$15,IF(AND(G15&gt;20,G15&lt;=25),80%*$C$15,IF(AND(G15&gt;25,G15&lt;=30),70%*$C$15,IF(G15&gt;3,60%*$C$15,"0")))))</f>
        <v>5</v>
      </c>
      <c r="L15" s="24">
        <f>IF(H15&lt;=15,100%*$C$15,IF(AND(H15&gt;15,H15&lt;=20),90%*$C$15,IF(AND(H15&gt;20,H15&lt;=25),80%*$C$15,IF(AND(H15&gt;25,H15&lt;=30),70%*$C$15,IF(H15&gt;3,60%*$C$15,"0")))))</f>
        <v>5</v>
      </c>
      <c r="M15" s="24">
        <f>IF(I15&lt;=15,100%*$C$15,IF(AND(I15&gt;15,I15&lt;=20),90%*$C$15,IF(AND(I15&gt;20,I15&lt;=25),80%*$C$15,IF(AND(I15&gt;25,I15&lt;=30),70%*$C$15,IF(I15&gt;3,60%*$C$15,"0")))))</f>
        <v>5</v>
      </c>
      <c r="N15" s="24">
        <f>IF(J15&lt;=15,100%*$C$15,IF(AND(J15&gt;15,J15&lt;=20),90%*$C$15,IF(AND(J15&gt;20,J15&lt;=25),80%*$C$15,IF(AND(J15&gt;25,J15&lt;=30),70%*$C$15,IF(J15&gt;3,60%*$C$15,"0")))))</f>
        <v>5</v>
      </c>
    </row>
    <row r="16" spans="1:14">
      <c r="A16" s="6"/>
      <c r="B16" s="6"/>
      <c r="C16" s="6"/>
      <c r="D16" s="6"/>
      <c r="E16" s="12" t="s">
        <v>39</v>
      </c>
      <c r="F16" s="12">
        <v>90</v>
      </c>
      <c r="G16" s="20"/>
      <c r="H16" s="20"/>
      <c r="I16" s="20"/>
      <c r="J16" s="20"/>
      <c r="K16" s="25"/>
      <c r="L16" s="25"/>
      <c r="M16" s="25"/>
      <c r="N16" s="25"/>
    </row>
    <row r="17" spans="1:14">
      <c r="A17" s="6"/>
      <c r="B17" s="6"/>
      <c r="C17" s="6"/>
      <c r="D17" s="6"/>
      <c r="E17" s="12" t="s">
        <v>40</v>
      </c>
      <c r="F17" s="12">
        <v>80</v>
      </c>
      <c r="G17" s="20"/>
      <c r="H17" s="20"/>
      <c r="I17" s="20"/>
      <c r="J17" s="20"/>
      <c r="K17" s="25"/>
      <c r="L17" s="25"/>
      <c r="M17" s="25"/>
      <c r="N17" s="25"/>
    </row>
    <row r="18" spans="1:14">
      <c r="A18" s="6"/>
      <c r="B18" s="6"/>
      <c r="C18" s="6"/>
      <c r="D18" s="6"/>
      <c r="E18" s="12" t="s">
        <v>41</v>
      </c>
      <c r="F18" s="12">
        <v>70</v>
      </c>
      <c r="G18" s="20"/>
      <c r="H18" s="20"/>
      <c r="I18" s="20"/>
      <c r="J18" s="20"/>
      <c r="K18" s="25"/>
      <c r="L18" s="25"/>
      <c r="M18" s="25"/>
      <c r="N18" s="25"/>
    </row>
    <row r="19" spans="1:14">
      <c r="A19" s="6"/>
      <c r="B19" s="6"/>
      <c r="C19" s="6"/>
      <c r="D19" s="6"/>
      <c r="E19" s="12" t="s">
        <v>42</v>
      </c>
      <c r="F19" s="12">
        <v>60</v>
      </c>
      <c r="G19" s="21"/>
      <c r="H19" s="21"/>
      <c r="I19" s="21"/>
      <c r="J19" s="21"/>
      <c r="K19" s="26"/>
      <c r="L19" s="26"/>
      <c r="M19" s="26"/>
      <c r="N19" s="26"/>
    </row>
    <row r="20" spans="1:14">
      <c r="A20" s="6">
        <v>5</v>
      </c>
      <c r="B20" s="6" t="s">
        <v>43</v>
      </c>
      <c r="C20" s="6">
        <v>5</v>
      </c>
      <c r="D20" s="6" t="s">
        <v>44</v>
      </c>
      <c r="E20" s="12" t="s">
        <v>45</v>
      </c>
      <c r="F20" s="12">
        <v>100</v>
      </c>
      <c r="G20" s="15"/>
      <c r="H20" s="15"/>
      <c r="I20" s="15"/>
      <c r="J20" s="15"/>
      <c r="K20" s="24" t="str">
        <f>IF(AND(G20&gt;0,G20&lt;=50),100%*$C$20,IF(AND(G20&gt;50,G20&lt;=60),80%*$C$20,IF(AND(G20&gt;60,G20&lt;=70),60%*$C$20,"0")))</f>
        <v>0</v>
      </c>
      <c r="L20" s="24" t="str">
        <f>IF(AND(H20&gt;0,H20&lt;=50),100%*$C$20,IF(AND(H20&gt;50,H20&lt;=60),80%*$C$20,IF(AND(H20&gt;60,H20&lt;=70),60%*$C$20,"0")))</f>
        <v>0</v>
      </c>
      <c r="M20" s="24" t="str">
        <f>IF(AND(I20&gt;0,I20&lt;=50),100%*$C$20,IF(AND(I20&gt;50,I20&lt;=60),80%*$C$20,IF(AND(I20&gt;60,I20&lt;=70),60%*$C$20,"0")))</f>
        <v>0</v>
      </c>
      <c r="N20" s="24" t="str">
        <f>IF(AND(J20&gt;0,J20&lt;=50),100%*$C$20,IF(AND(J20&gt;50,J20&lt;=60),80%*$C$20,IF(AND(J20&gt;60,J20&lt;=70),60%*$C$20,"0")))</f>
        <v>0</v>
      </c>
    </row>
    <row r="21" spans="1:14">
      <c r="A21" s="6"/>
      <c r="B21" s="6"/>
      <c r="C21" s="6"/>
      <c r="D21" s="6"/>
      <c r="E21" s="12" t="s">
        <v>46</v>
      </c>
      <c r="F21" s="12">
        <v>90</v>
      </c>
      <c r="G21" s="20"/>
      <c r="H21" s="20"/>
      <c r="I21" s="20"/>
      <c r="J21" s="20"/>
      <c r="K21" s="25"/>
      <c r="L21" s="25"/>
      <c r="M21" s="25"/>
      <c r="N21" s="25"/>
    </row>
    <row r="22" spans="1:14">
      <c r="A22" s="6"/>
      <c r="B22" s="6"/>
      <c r="C22" s="6"/>
      <c r="D22" s="6"/>
      <c r="E22" s="12" t="s">
        <v>47</v>
      </c>
      <c r="F22" s="12">
        <v>80</v>
      </c>
      <c r="G22" s="20"/>
      <c r="H22" s="20"/>
      <c r="I22" s="20"/>
      <c r="J22" s="20"/>
      <c r="K22" s="25"/>
      <c r="L22" s="25"/>
      <c r="M22" s="25"/>
      <c r="N22" s="25"/>
    </row>
    <row r="23" spans="1:14">
      <c r="A23" s="6">
        <v>6</v>
      </c>
      <c r="B23" s="6" t="s">
        <v>48</v>
      </c>
      <c r="C23" s="9">
        <v>10</v>
      </c>
      <c r="D23" s="6" t="s">
        <v>49</v>
      </c>
      <c r="E23" s="12" t="s">
        <v>50</v>
      </c>
      <c r="F23" s="12">
        <v>100</v>
      </c>
      <c r="G23" s="15"/>
      <c r="H23" s="15"/>
      <c r="I23" s="15"/>
      <c r="J23" s="15"/>
      <c r="K23" s="24">
        <f>IF(G23&lt;=5,100%*$C$23,IF(AND(G23&gt;5,G23&lt;=10),80%*$C$23,IF(AND(G23&gt;10,G23&lt;=20),60%*$C$23,IF(G23&gt;20,"0","0"))))</f>
        <v>10</v>
      </c>
      <c r="L23" s="24">
        <f>IF(H23&lt;=5,100%*$C$23,IF(AND(H23&gt;5,H23&lt;=10),80%*$C$23,IF(AND(H23&gt;10,H23&lt;=20),60%*$C$23,IF(H23&gt;20,"0","0"))))</f>
        <v>10</v>
      </c>
      <c r="M23" s="24">
        <f>IF(I23&lt;=5,100%*$C$23,IF(AND(I23&gt;5,I23&lt;=10),80%*$C$23,IF(AND(I23&gt;10,I23&lt;=20),60%*$C$23,IF(I23&gt;20,"0","0"))))</f>
        <v>10</v>
      </c>
      <c r="N23" s="24">
        <f>IF(J23&lt;=5,100%*$C$23,IF(AND(J23&gt;5,J23&lt;=10),80%*$C$23,IF(AND(J23&gt;10,J23&lt;=20),60%*$C$23,IF(J23&gt;20,"0","0"))))</f>
        <v>10</v>
      </c>
    </row>
    <row r="24" spans="1:14">
      <c r="A24" s="6"/>
      <c r="B24" s="6"/>
      <c r="C24" s="10"/>
      <c r="D24" s="6"/>
      <c r="E24" s="12" t="s">
        <v>51</v>
      </c>
      <c r="F24" s="12">
        <v>80</v>
      </c>
      <c r="G24" s="20"/>
      <c r="H24" s="20"/>
      <c r="I24" s="20"/>
      <c r="J24" s="20"/>
      <c r="K24" s="25"/>
      <c r="L24" s="25"/>
      <c r="M24" s="25"/>
      <c r="N24" s="25"/>
    </row>
    <row r="25" spans="1:14">
      <c r="A25" s="6"/>
      <c r="B25" s="6"/>
      <c r="C25" s="10"/>
      <c r="D25" s="6"/>
      <c r="E25" s="12" t="s">
        <v>52</v>
      </c>
      <c r="F25" s="12">
        <v>60</v>
      </c>
      <c r="G25" s="20"/>
      <c r="H25" s="20"/>
      <c r="I25" s="20"/>
      <c r="J25" s="20"/>
      <c r="K25" s="25"/>
      <c r="L25" s="25"/>
      <c r="M25" s="25"/>
      <c r="N25" s="25"/>
    </row>
    <row r="26" spans="1:14">
      <c r="A26" s="6"/>
      <c r="B26" s="6"/>
      <c r="C26" s="11"/>
      <c r="D26" s="6"/>
      <c r="E26" s="12" t="s">
        <v>53</v>
      </c>
      <c r="F26" s="12">
        <v>0</v>
      </c>
      <c r="G26" s="21"/>
      <c r="H26" s="21"/>
      <c r="I26" s="21"/>
      <c r="J26" s="21"/>
      <c r="K26" s="26"/>
      <c r="L26" s="26"/>
      <c r="M26" s="26"/>
      <c r="N26" s="26"/>
    </row>
    <row r="27" spans="1:14">
      <c r="A27" s="6">
        <v>7</v>
      </c>
      <c r="B27" s="6" t="s">
        <v>54</v>
      </c>
      <c r="C27" s="8">
        <v>30</v>
      </c>
      <c r="D27" s="12" t="s">
        <v>55</v>
      </c>
      <c r="E27" s="6" t="s">
        <v>56</v>
      </c>
      <c r="F27" s="12">
        <v>210</v>
      </c>
      <c r="G27" s="12"/>
      <c r="H27" s="12"/>
      <c r="I27" s="12"/>
      <c r="J27" s="12"/>
      <c r="K27" s="27" t="str">
        <f>IF(G27&gt;=210,30,IF(AND(G27&gt;=188,G27&lt;210),90%*$C$27,IF(AND(G27&gt;=167,G27&lt;189),80%*$C$27,IF(AND(G27&gt;=126,G27&lt;167),60%*$C$27,IF(G27&lt;126,"0","0")))))</f>
        <v>0</v>
      </c>
      <c r="L27" s="27" t="str">
        <f>IF(H27&gt;=210,30,IF(AND(H27&gt;=188,H27&lt;210),90%*$C$27,IF(AND(H27&gt;=167,H27&lt;189),80%*$C$27,IF(AND(H27&gt;=126,H27&lt;167),60%*$C$27,IF(H27&lt;126,"0","0")))))</f>
        <v>0</v>
      </c>
      <c r="M27" s="27" t="str">
        <f>IF(I27&gt;=210,30,IF(AND(I27&gt;=188,I27&lt;210),90%*$C$27,IF(AND(I27&gt;=167,I27&lt;189),80%*$C$27,IF(AND(I27&gt;=126,I27&lt;167),60%*$C$27,IF(I27&lt;126,"0","0")))))</f>
        <v>0</v>
      </c>
      <c r="N27" s="27" t="str">
        <f>IF(J27&gt;=210,30,IF(AND(J27&gt;=188,J27&lt;210),90%*$C$27,IF(AND(J27&gt;=167,J27&lt;189),80%*$C$27,IF(AND(J27&gt;=126,J27&lt;167),60%*$C$27,IF(J27&lt;126,"0","0")))))</f>
        <v>0</v>
      </c>
    </row>
    <row r="28" ht="43.5" customHeight="1" spans="1:14">
      <c r="A28" s="6">
        <v>8</v>
      </c>
      <c r="B28" s="6" t="s">
        <v>57</v>
      </c>
      <c r="C28" s="8"/>
      <c r="D28" s="13" t="s">
        <v>58</v>
      </c>
      <c r="E28" s="12"/>
      <c r="F28" s="12"/>
      <c r="G28" s="12"/>
      <c r="H28" s="12"/>
      <c r="I28" s="12"/>
      <c r="J28" s="12"/>
      <c r="K28" s="27"/>
      <c r="L28" s="27"/>
      <c r="M28" s="27"/>
      <c r="N28" s="27"/>
    </row>
    <row r="29" spans="1:14">
      <c r="A29" s="6">
        <v>9</v>
      </c>
      <c r="B29" s="6" t="s">
        <v>17</v>
      </c>
      <c r="C29" s="8"/>
      <c r="D29" s="12"/>
      <c r="E29" s="12"/>
      <c r="F29" s="12"/>
      <c r="G29" s="12"/>
      <c r="H29" s="12"/>
      <c r="I29" s="12"/>
      <c r="J29" s="12"/>
      <c r="K29" s="27"/>
      <c r="L29" s="27"/>
      <c r="M29" s="27"/>
      <c r="N29" s="27"/>
    </row>
    <row r="30" spans="1:14">
      <c r="A30" s="6">
        <v>10</v>
      </c>
      <c r="B30" s="6" t="s">
        <v>59</v>
      </c>
      <c r="C30" s="8"/>
      <c r="D30" s="12"/>
      <c r="E30" s="12"/>
      <c r="F30" s="12"/>
      <c r="G30" s="12"/>
      <c r="H30" s="12"/>
      <c r="I30" s="12"/>
      <c r="J30" s="12"/>
      <c r="K30" s="27"/>
      <c r="L30" s="27"/>
      <c r="M30" s="27"/>
      <c r="N30" s="27"/>
    </row>
    <row r="31" spans="1:14">
      <c r="A31" s="6">
        <v>11</v>
      </c>
      <c r="B31" s="6" t="s">
        <v>20</v>
      </c>
      <c r="C31" s="12"/>
      <c r="D31" s="12"/>
      <c r="E31" s="12"/>
      <c r="F31" s="12"/>
      <c r="G31" s="12"/>
      <c r="H31" s="12"/>
      <c r="I31" s="12"/>
      <c r="J31" s="12"/>
      <c r="K31" s="27"/>
      <c r="L31" s="27"/>
      <c r="M31" s="27"/>
      <c r="N31" s="27"/>
    </row>
    <row r="34" s="1" customFormat="1" spans="18:25">
      <c r="R34" s="31"/>
      <c r="S34" s="31"/>
      <c r="T34" s="31"/>
      <c r="U34" s="31"/>
      <c r="V34" s="31"/>
      <c r="W34" s="31"/>
      <c r="X34" s="31"/>
      <c r="Y34" s="31"/>
    </row>
    <row r="35" s="1" customFormat="1" spans="18:25">
      <c r="R35" s="31"/>
      <c r="S35" s="31"/>
      <c r="T35" s="31"/>
      <c r="U35" s="31"/>
      <c r="V35" s="31"/>
      <c r="W35" s="31"/>
      <c r="X35" s="31"/>
      <c r="Y35" s="31"/>
    </row>
    <row r="36" s="1" customFormat="1" spans="18:25">
      <c r="R36" s="31"/>
      <c r="S36" s="31"/>
      <c r="T36" s="31"/>
      <c r="U36" s="31"/>
      <c r="V36" s="31"/>
      <c r="W36" s="31"/>
      <c r="X36" s="31"/>
      <c r="Y36" s="31"/>
    </row>
    <row r="37" s="1" customFormat="1" spans="18:25">
      <c r="R37" s="31"/>
      <c r="S37" s="31"/>
      <c r="T37" s="31"/>
      <c r="U37" s="31"/>
      <c r="V37" s="31"/>
      <c r="W37" s="31"/>
      <c r="X37" s="31"/>
      <c r="Y37" s="31"/>
    </row>
  </sheetData>
  <mergeCells count="70">
    <mergeCell ref="A1:B1"/>
    <mergeCell ref="G1:J1"/>
    <mergeCell ref="K1:N1"/>
    <mergeCell ref="Q2:T2"/>
    <mergeCell ref="U2:X2"/>
    <mergeCell ref="Y2:AB2"/>
    <mergeCell ref="AC2:AD2"/>
    <mergeCell ref="AC3:AD3"/>
    <mergeCell ref="AC4:AD4"/>
    <mergeCell ref="AC5:AD5"/>
    <mergeCell ref="A4:A9"/>
    <mergeCell ref="A10:A14"/>
    <mergeCell ref="A15:A19"/>
    <mergeCell ref="A20:A22"/>
    <mergeCell ref="A23:A26"/>
    <mergeCell ref="B4:B9"/>
    <mergeCell ref="B10:B14"/>
    <mergeCell ref="B15:B19"/>
    <mergeCell ref="B20:B22"/>
    <mergeCell ref="B23:B26"/>
    <mergeCell ref="C4:C9"/>
    <mergeCell ref="C10:C14"/>
    <mergeCell ref="C15:C19"/>
    <mergeCell ref="C20:C22"/>
    <mergeCell ref="C23:C26"/>
    <mergeCell ref="D4:D9"/>
    <mergeCell ref="D10:D14"/>
    <mergeCell ref="D15:D19"/>
    <mergeCell ref="D20:D22"/>
    <mergeCell ref="D23:D26"/>
    <mergeCell ref="G4:G9"/>
    <mergeCell ref="G10:G14"/>
    <mergeCell ref="G15:G19"/>
    <mergeCell ref="G20:G22"/>
    <mergeCell ref="G23:G26"/>
    <mergeCell ref="H4:H9"/>
    <mergeCell ref="H10:H14"/>
    <mergeCell ref="H15:H19"/>
    <mergeCell ref="H20:H22"/>
    <mergeCell ref="H23:H26"/>
    <mergeCell ref="I4:I9"/>
    <mergeCell ref="I10:I14"/>
    <mergeCell ref="I15:I19"/>
    <mergeCell ref="I20:I22"/>
    <mergeCell ref="I23:I26"/>
    <mergeCell ref="J4:J9"/>
    <mergeCell ref="J10:J14"/>
    <mergeCell ref="J15:J19"/>
    <mergeCell ref="J20:J22"/>
    <mergeCell ref="J23:J26"/>
    <mergeCell ref="K4:K9"/>
    <mergeCell ref="K10:K14"/>
    <mergeCell ref="K15:K19"/>
    <mergeCell ref="K20:K22"/>
    <mergeCell ref="K23:K26"/>
    <mergeCell ref="L4:L9"/>
    <mergeCell ref="L10:L14"/>
    <mergeCell ref="L15:L19"/>
    <mergeCell ref="L20:L22"/>
    <mergeCell ref="L23:L26"/>
    <mergeCell ref="M4:M9"/>
    <mergeCell ref="M10:M14"/>
    <mergeCell ref="M15:M19"/>
    <mergeCell ref="M20:M22"/>
    <mergeCell ref="M23:M26"/>
    <mergeCell ref="N4:N9"/>
    <mergeCell ref="N10:N14"/>
    <mergeCell ref="N15:N19"/>
    <mergeCell ref="N20:N22"/>
    <mergeCell ref="N23:N2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cuifuzheng</dc:creator>
  <cp:lastModifiedBy>cuifuzheng</cp:lastModifiedBy>
  <dcterms:created xsi:type="dcterms:W3CDTF">2018-12-07T23:19:00Z</dcterms:created>
  <dcterms:modified xsi:type="dcterms:W3CDTF">2023-01-17T13:52:48Z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v1.0_mb_zkZ/i0RmrcQzJkuC14UnGw==</vt:lpwstr>
  </property>
</Properties>
</file>