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media/image1.svg" ContentType="image/svg+xml"/>
  <Override PartName="/xl/media/image2.svg" ContentType="image/svg+xml"/>
  <Override PartName="/xl/media/image3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360" windowHeight="17140"/>
  </bookViews>
  <sheets>
    <sheet name="绩效考核表" sheetId="1" r:id="rId1"/>
    <sheet name="Sheet3" sheetId="3" state="hidden" r:id="rId2"/>
  </sheets>
  <externalReferences>
    <externalReference r:id="rId3"/>
  </externalReferences>
  <definedNames>
    <definedName name="主播">[1]Sheet1!$B$13:$B$19</definedName>
    <definedName name="副播">[1]Sheet1!$C$13:$C$19</definedName>
    <definedName name="助理">[1]Sheet1!$D$13:$D$19</definedName>
    <definedName name="场控">[1]Sheet1!$E$13:$E$19</definedName>
    <definedName name="运营">[1]Sheet1!$F$13:$F$19</definedName>
    <definedName name="客服">[1]Sheet1!$H$13:$H$19</definedName>
    <definedName name="拍摄及剪辑">[1]Sheet1!$G$13:$G$19</definedName>
  </definedNames>
  <calcPr calcId="144525" concurrentCalc="0"/>
</workbook>
</file>

<file path=xl/sharedStrings.xml><?xml version="1.0" encoding="utf-8"?>
<sst xmlns="http://schemas.openxmlformats.org/spreadsheetml/2006/main" count="48">
  <si>
    <t>绩效考核表</t>
  </si>
  <si>
    <t>考核日期</t>
  </si>
  <si>
    <t>20XX/1/1</t>
  </si>
  <si>
    <t>考核人数</t>
  </si>
  <si>
    <t>绩效奖金总额（元）</t>
  </si>
  <si>
    <t>员工信息</t>
  </si>
  <si>
    <t>工作态度</t>
  </si>
  <si>
    <t>工作能力</t>
  </si>
  <si>
    <t>团队协作</t>
  </si>
  <si>
    <t>绩效</t>
  </si>
  <si>
    <t>绩效系数划分</t>
  </si>
  <si>
    <t>序号</t>
  </si>
  <si>
    <t>工号</t>
  </si>
  <si>
    <t>姓名</t>
  </si>
  <si>
    <t>部门</t>
  </si>
  <si>
    <t>积极度</t>
  </si>
  <si>
    <t>认真度</t>
  </si>
  <si>
    <t>责任度</t>
  </si>
  <si>
    <t>执行力</t>
  </si>
  <si>
    <t>学习力</t>
  </si>
  <si>
    <t>专业度</t>
  </si>
  <si>
    <t>工作效率</t>
  </si>
  <si>
    <t>沟通能力</t>
  </si>
  <si>
    <t>配合度</t>
  </si>
  <si>
    <t>主动帮助他人</t>
  </si>
  <si>
    <t>综合绩效</t>
  </si>
  <si>
    <t>绩效系数</t>
  </si>
  <si>
    <t>绩效奖金基数</t>
  </si>
  <si>
    <t>绩效奖金</t>
  </si>
  <si>
    <t>绩效分值范围</t>
  </si>
  <si>
    <t>MIN</t>
  </si>
  <si>
    <t>MAX（不包含）</t>
  </si>
  <si>
    <t>即课1</t>
  </si>
  <si>
    <t>人事部</t>
  </si>
  <si>
    <t>-</t>
  </si>
  <si>
    <t>即课2</t>
  </si>
  <si>
    <t>即课3</t>
  </si>
  <si>
    <t>即课4</t>
  </si>
  <si>
    <t>即课5</t>
  </si>
  <si>
    <t>行政部</t>
  </si>
  <si>
    <t>即课6</t>
  </si>
  <si>
    <t>即课7</t>
  </si>
  <si>
    <t>即课8</t>
  </si>
  <si>
    <t>财务部</t>
  </si>
  <si>
    <t>即课9</t>
  </si>
  <si>
    <t>即课10</t>
  </si>
  <si>
    <t>即课11</t>
  </si>
  <si>
    <t>人数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</si>
</sst>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1"/>
      <color theme="1"/>
      <name val="思源黑体 CN Medium"/>
      <charset val="134"/>
    </font>
    <font>
      <sz val="10"/>
      <color theme="1"/>
      <name val="思源黑体 CN Medium"/>
      <charset val="134"/>
    </font>
    <font>
      <sz val="48"/>
      <color theme="0"/>
      <name val="思源黑体 CN Heavy"/>
      <charset val="134"/>
    </font>
    <font>
      <sz val="11"/>
      <color theme="1" tint="0.25"/>
      <name val="思源黑体 CN Medium"/>
      <charset val="134"/>
    </font>
    <font>
      <sz val="12"/>
      <color theme="0"/>
      <name val="思源黑体 CN Heavy"/>
      <charset val="134"/>
    </font>
    <font>
      <sz val="20"/>
      <color theme="0"/>
      <name val="思源黑体 CN Heavy"/>
      <charset val="134"/>
    </font>
    <font>
      <sz val="14"/>
      <color theme="1" tint="0.25"/>
      <name val="思源黑体 CN Heavy"/>
      <charset val="134"/>
    </font>
    <font>
      <sz val="14"/>
      <color theme="1" tint="0.25"/>
      <name val="思源黑体 CN Medium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679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</fills>
  <borders count="34">
    <border>
      <left/>
      <right/>
      <top/>
      <bottom/>
      <diagonal/>
    </border>
    <border>
      <left style="medium">
        <color rgb="FFE67944"/>
      </left>
      <right/>
      <top style="medium">
        <color rgb="FFE67944"/>
      </top>
      <bottom style="medium">
        <color rgb="FFE67944"/>
      </bottom>
      <diagonal/>
    </border>
    <border>
      <left/>
      <right/>
      <top style="medium">
        <color rgb="FFE67944"/>
      </top>
      <bottom style="medium">
        <color rgb="FFE67944"/>
      </bottom>
      <diagonal/>
    </border>
    <border>
      <left style="medium">
        <color rgb="FFE67944"/>
      </left>
      <right style="dashed">
        <color theme="0" tint="-0.15"/>
      </right>
      <top/>
      <bottom style="dashed">
        <color theme="0" tint="-0.15"/>
      </bottom>
      <diagonal/>
    </border>
    <border>
      <left style="dashed">
        <color theme="0" tint="-0.15"/>
      </left>
      <right style="dashed">
        <color theme="0" tint="-0.15"/>
      </right>
      <top/>
      <bottom style="dashed">
        <color theme="0" tint="-0.15"/>
      </bottom>
      <diagonal/>
    </border>
    <border>
      <left style="medium">
        <color rgb="FFE67944"/>
      </left>
      <right style="dashed">
        <color theme="0" tint="-0.15"/>
      </right>
      <top style="dashed">
        <color theme="0" tint="-0.15"/>
      </top>
      <bottom style="dashed">
        <color theme="0" tint="-0.15"/>
      </bottom>
      <diagonal/>
    </border>
    <border>
      <left style="dashed">
        <color theme="0" tint="-0.15"/>
      </left>
      <right style="dashed">
        <color theme="0" tint="-0.15"/>
      </right>
      <top style="dashed">
        <color theme="0" tint="-0.15"/>
      </top>
      <bottom style="dashed">
        <color theme="0" tint="-0.15"/>
      </bottom>
      <diagonal/>
    </border>
    <border>
      <left style="medium">
        <color rgb="FFE67944"/>
      </left>
      <right style="dashed">
        <color theme="0" tint="-0.15"/>
      </right>
      <top style="dashed">
        <color theme="0" tint="-0.15"/>
      </top>
      <bottom style="medium">
        <color rgb="FFE67944"/>
      </bottom>
      <diagonal/>
    </border>
    <border>
      <left style="dashed">
        <color theme="0" tint="-0.15"/>
      </left>
      <right style="dashed">
        <color theme="0" tint="-0.15"/>
      </right>
      <top style="dashed">
        <color theme="0" tint="-0.15"/>
      </top>
      <bottom style="medium">
        <color rgb="FFE67944"/>
      </bottom>
      <diagonal/>
    </border>
    <border>
      <left style="dashed">
        <color theme="0" tint="-0.15"/>
      </left>
      <right style="medium">
        <color rgb="FFE67944"/>
      </right>
      <top/>
      <bottom style="dashed">
        <color theme="0" tint="-0.15"/>
      </bottom>
      <diagonal/>
    </border>
    <border>
      <left/>
      <right style="dashed">
        <color theme="0" tint="-0.15"/>
      </right>
      <top/>
      <bottom style="dashed">
        <color theme="0" tint="-0.15"/>
      </bottom>
      <diagonal/>
    </border>
    <border>
      <left style="dashed">
        <color theme="0" tint="-0.15"/>
      </left>
      <right style="medium">
        <color rgb="FFE67944"/>
      </right>
      <top style="dashed">
        <color theme="0" tint="-0.15"/>
      </top>
      <bottom style="dashed">
        <color theme="0" tint="-0.15"/>
      </bottom>
      <diagonal/>
    </border>
    <border>
      <left/>
      <right style="dashed">
        <color theme="0" tint="-0.15"/>
      </right>
      <top style="dashed">
        <color theme="0" tint="-0.15"/>
      </top>
      <bottom style="dashed">
        <color theme="0" tint="-0.15"/>
      </bottom>
      <diagonal/>
    </border>
    <border>
      <left style="dashed">
        <color theme="0" tint="-0.15"/>
      </left>
      <right style="medium">
        <color rgb="FFE67944"/>
      </right>
      <top style="dashed">
        <color theme="0" tint="-0.15"/>
      </top>
      <bottom style="medium">
        <color rgb="FFE67944"/>
      </bottom>
      <diagonal/>
    </border>
    <border>
      <left/>
      <right style="dashed">
        <color theme="0" tint="-0.15"/>
      </right>
      <top style="dashed">
        <color theme="0" tint="-0.15"/>
      </top>
      <bottom style="medium">
        <color rgb="FFE67944"/>
      </bottom>
      <diagonal/>
    </border>
    <border>
      <left/>
      <right style="medium">
        <color rgb="FFE67944"/>
      </right>
      <top style="medium">
        <color rgb="FFE67944"/>
      </top>
      <bottom style="medium">
        <color rgb="FFE67944"/>
      </bottom>
      <diagonal/>
    </border>
    <border>
      <left style="medium">
        <color rgb="FFE67944"/>
      </left>
      <right style="thin">
        <color auto="1"/>
      </right>
      <top style="medium">
        <color rgb="FFE67944"/>
      </top>
      <bottom/>
      <diagonal/>
    </border>
    <border>
      <left style="thin">
        <color auto="1"/>
      </left>
      <right style="thin">
        <color auto="1"/>
      </right>
      <top style="medium">
        <color rgb="FFE67944"/>
      </top>
      <bottom/>
      <diagonal/>
    </border>
    <border>
      <left style="thin">
        <color auto="1"/>
      </left>
      <right style="medium">
        <color rgb="FFE67944"/>
      </right>
      <top style="medium">
        <color rgb="FFE67944"/>
      </top>
      <bottom/>
      <diagonal/>
    </border>
    <border>
      <left style="medium">
        <color rgb="FFE67944"/>
      </left>
      <right style="dashed">
        <color theme="0" tint="-0.15"/>
      </right>
      <top style="medium">
        <color rgb="FFE67944"/>
      </top>
      <bottom style="dashed">
        <color theme="0" tint="-0.15"/>
      </bottom>
      <diagonal/>
    </border>
    <border>
      <left style="dashed">
        <color theme="0" tint="-0.15"/>
      </left>
      <right/>
      <top style="medium">
        <color rgb="FFE67944"/>
      </top>
      <bottom style="dashed">
        <color theme="0" tint="-0.15"/>
      </bottom>
      <diagonal/>
    </border>
    <border>
      <left style="medium">
        <color rgb="FFE67944"/>
      </left>
      <right style="medium">
        <color rgb="FFE67944"/>
      </right>
      <top style="medium">
        <color rgb="FFE67944"/>
      </top>
      <bottom style="dashed">
        <color theme="0" tint="-0.15"/>
      </bottom>
      <diagonal/>
    </border>
    <border>
      <left style="dashed">
        <color theme="0" tint="-0.15"/>
      </left>
      <right/>
      <top style="dashed">
        <color theme="0" tint="-0.15"/>
      </top>
      <bottom style="dashed">
        <color theme="0" tint="-0.15"/>
      </bottom>
      <diagonal/>
    </border>
    <border>
      <left style="medium">
        <color rgb="FFE67944"/>
      </left>
      <right style="medium">
        <color rgb="FFE67944"/>
      </right>
      <top style="dashed">
        <color theme="0" tint="-0.15"/>
      </top>
      <bottom style="dashed">
        <color theme="0" tint="-0.15"/>
      </bottom>
      <diagonal/>
    </border>
    <border>
      <left style="dashed">
        <color theme="0" tint="-0.15"/>
      </left>
      <right/>
      <top style="dashed">
        <color theme="0" tint="-0.15"/>
      </top>
      <bottom style="medium">
        <color rgb="FFE67944"/>
      </bottom>
      <diagonal/>
    </border>
    <border>
      <left style="medium">
        <color rgb="FFE67944"/>
      </left>
      <right style="medium">
        <color rgb="FFE67944"/>
      </right>
      <top style="dashed">
        <color theme="0" tint="-0.15"/>
      </top>
      <bottom style="medium">
        <color rgb="FFE6794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4" fillId="2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3" fillId="18" borderId="32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4" fillId="15" borderId="32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0" borderId="30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6" fillId="29" borderId="33" applyNumberFormat="0" applyAlignment="0" applyProtection="0">
      <alignment vertical="center"/>
    </xf>
    <xf numFmtId="0" fontId="22" fillId="15" borderId="31" applyNumberFormat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8" borderId="28" applyNumberFormat="0" applyFon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29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0" borderId="27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0" borderId="26" applyNumberFormat="0" applyFill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177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9" fontId="7" fillId="0" borderId="12" xfId="0" applyNumberFormat="1" applyFont="1" applyBorder="1" applyAlignment="1">
      <alignment horizontal="center" vertical="center"/>
    </xf>
    <xf numFmtId="9" fontId="7" fillId="0" borderId="6" xfId="0" applyNumberFormat="1" applyFont="1" applyBorder="1" applyAlignment="1">
      <alignment horizontal="center" vertical="center"/>
    </xf>
    <xf numFmtId="9" fontId="7" fillId="0" borderId="11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6" fillId="2" borderId="2" xfId="0" applyNumberFormat="1" applyFont="1" applyFill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8" fillId="0" borderId="12" xfId="0" applyNumberFormat="1" applyFont="1" applyBorder="1" applyAlignment="1">
      <alignment horizontal="center" vertical="center"/>
    </xf>
    <xf numFmtId="176" fontId="8" fillId="0" borderId="14" xfId="0" applyNumberFormat="1" applyFont="1" applyBorder="1" applyAlignment="1">
      <alignment horizontal="center" vertical="center"/>
    </xf>
    <xf numFmtId="176" fontId="8" fillId="0" borderId="0" xfId="0" applyNumberFormat="1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E6794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Heavy" panose="020B0A00000000000000" charset="-122"/>
                <a:ea typeface="思源黑体 CN Heavy" panose="020B0A00000000000000" charset="-122"/>
                <a:cs typeface="思源黑体 CN Heavy" panose="020B0A00000000000000" charset="-122"/>
                <a:sym typeface="思源黑体 CN Heavy" panose="020B0A00000000000000" charset="-122"/>
              </a:defRPr>
            </a:pPr>
            <a:r>
              <a:rPr sz="1800">
                <a:latin typeface="思源黑体 CN Heavy" panose="020B0A00000000000000" charset="-122"/>
                <a:ea typeface="思源黑体 CN Heavy" panose="020B0A00000000000000" charset="-122"/>
                <a:cs typeface="思源黑体 CN Heavy" panose="020B0A00000000000000" charset="-122"/>
                <a:sym typeface="思源黑体 CN Heavy" panose="020B0A00000000000000" charset="-122"/>
              </a:rPr>
              <a:t>各绩效系数对应的人数</a:t>
            </a:r>
            <a:endParaRPr sz="1800">
              <a:latin typeface="思源黑体 CN Heavy" panose="020B0A00000000000000" charset="-122"/>
              <a:ea typeface="思源黑体 CN Heavy" panose="020B0A00000000000000" charset="-122"/>
              <a:cs typeface="思源黑体 CN Heavy" panose="020B0A00000000000000" charset="-122"/>
              <a:sym typeface="思源黑体 CN Heavy" panose="020B0A00000000000000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E6794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思源黑体 CN Heavy" panose="020B0A00000000000000" charset="-122"/>
                    <a:ea typeface="思源黑体 CN Heavy" panose="020B0A00000000000000" charset="-122"/>
                    <a:cs typeface="思源黑体 CN Heavy" panose="020B0A00000000000000" charset="-122"/>
                    <a:sym typeface="思源黑体 CN Heavy" panose="020B0A00000000000000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Sheet3!$A$2:$A$6</c:f>
              <c:numCache>
                <c:formatCode>General</c:formatCode>
                <c:ptCount val="5"/>
                <c:pt idx="0">
                  <c:v>1.2</c:v>
                </c:pt>
                <c:pt idx="1">
                  <c:v>1</c:v>
                </c:pt>
                <c:pt idx="2">
                  <c:v>0.9</c:v>
                </c:pt>
                <c:pt idx="3">
                  <c:v>0.8</c:v>
                </c:pt>
                <c:pt idx="4">
                  <c:v>0</c:v>
                </c:pt>
              </c:numCache>
            </c:numRef>
          </c:cat>
          <c:val>
            <c:numRef>
              <c:f>Sheet3!$B$2:$B$6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359890"/>
        <c:axId val="633071547"/>
      </c:barChart>
      <c:catAx>
        <c:axId val="2103598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Heavy" panose="020B0A00000000000000" charset="-122"/>
                <a:ea typeface="思源黑体 CN Heavy" panose="020B0A00000000000000" charset="-122"/>
                <a:cs typeface="思源黑体 CN Heavy" panose="020B0A00000000000000" charset="-122"/>
                <a:sym typeface="思源黑体 CN Heavy" panose="020B0A00000000000000" charset="-122"/>
              </a:defRPr>
            </a:pPr>
          </a:p>
        </c:txPr>
        <c:crossAx val="633071547"/>
        <c:crosses val="autoZero"/>
        <c:auto val="1"/>
        <c:lblAlgn val="ctr"/>
        <c:lblOffset val="100"/>
        <c:noMultiLvlLbl val="0"/>
      </c:catAx>
      <c:valAx>
        <c:axId val="6330715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35989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Heavy" panose="020B0A00000000000000" charset="-122"/>
                <a:ea typeface="思源黑体 CN Heavy" panose="020B0A00000000000000" charset="-122"/>
                <a:cs typeface="思源黑体 CN Heavy" panose="020B0A00000000000000" charset="-122"/>
                <a:sym typeface="思源黑体 CN Heavy" panose="020B0A00000000000000" charset="-122"/>
              </a:defRPr>
            </a:pPr>
            <a:r>
              <a:rPr altLang="en-US" sz="1800">
                <a:latin typeface="思源黑体 CN Heavy" panose="020B0A00000000000000" charset="-122"/>
                <a:ea typeface="思源黑体 CN Heavy" panose="020B0A00000000000000" charset="-122"/>
                <a:cs typeface="思源黑体 CN Heavy" panose="020B0A00000000000000" charset="-122"/>
                <a:sym typeface="思源黑体 CN Heavy" panose="020B0A00000000000000" charset="-122"/>
              </a:rPr>
              <a:t>各指标的平均得分</a:t>
            </a:r>
            <a:endParaRPr lang="en-US" altLang="zh-CN" sz="1800">
              <a:latin typeface="思源黑体 CN Heavy" panose="020B0A00000000000000" charset="-122"/>
              <a:ea typeface="思源黑体 CN Heavy" panose="020B0A00000000000000" charset="-122"/>
              <a:cs typeface="思源黑体 CN Heavy" panose="020B0A00000000000000" charset="-122"/>
              <a:sym typeface="思源黑体 CN Heavy" panose="020B0A00000000000000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31086142322097"/>
          <c:y val="0.388817645550141"/>
          <c:w val="0.973839518783339"/>
          <c:h val="0.42226211849192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E6794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思源黑体 CN Heavy" panose="020B0A00000000000000" charset="-122"/>
                    <a:ea typeface="思源黑体 CN Heavy" panose="020B0A00000000000000" charset="-122"/>
                    <a:cs typeface="思源黑体 CN Heavy" panose="020B0A00000000000000" charset="-122"/>
                    <a:sym typeface="思源黑体 CN Heavy" panose="020B0A00000000000000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Sheet3!$A$9:$J$9</c:f>
              <c:strCache>
                <c:ptCount val="10"/>
                <c:pt idx="0">
                  <c:v>积极度</c:v>
                </c:pt>
                <c:pt idx="1">
                  <c:v>认真度</c:v>
                </c:pt>
                <c:pt idx="2">
                  <c:v>责任度</c:v>
                </c:pt>
                <c:pt idx="3">
                  <c:v>执行力</c:v>
                </c:pt>
                <c:pt idx="4">
                  <c:v>学习力</c:v>
                </c:pt>
                <c:pt idx="5">
                  <c:v>专业度</c:v>
                </c:pt>
                <c:pt idx="6">
                  <c:v>工作效率</c:v>
                </c:pt>
                <c:pt idx="7">
                  <c:v>沟通能力</c:v>
                </c:pt>
                <c:pt idx="8">
                  <c:v>配合度</c:v>
                </c:pt>
                <c:pt idx="9">
                  <c:v>主动帮助他人</c:v>
                </c:pt>
              </c:strCache>
            </c:strRef>
          </c:cat>
          <c:val>
            <c:numRef>
              <c:f>Sheet3!$A$10:$J$10</c:f>
              <c:numCache>
                <c:formatCode>0.0_ </c:formatCode>
                <c:ptCount val="10"/>
                <c:pt idx="0">
                  <c:v>8.54545454545454</c:v>
                </c:pt>
                <c:pt idx="1">
                  <c:v>8.18181818181818</c:v>
                </c:pt>
                <c:pt idx="2">
                  <c:v>8.36363636363636</c:v>
                </c:pt>
                <c:pt idx="3">
                  <c:v>8.04545454545454</c:v>
                </c:pt>
                <c:pt idx="4">
                  <c:v>7.90909090909091</c:v>
                </c:pt>
                <c:pt idx="5">
                  <c:v>8</c:v>
                </c:pt>
                <c:pt idx="6">
                  <c:v>7.81818181818182</c:v>
                </c:pt>
                <c:pt idx="7">
                  <c:v>8.18181818181818</c:v>
                </c:pt>
                <c:pt idx="8">
                  <c:v>8</c:v>
                </c:pt>
                <c:pt idx="9">
                  <c:v>3.45454545454545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193494093"/>
        <c:axId val="451969434"/>
      </c:lineChart>
      <c:catAx>
        <c:axId val="1934940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思源黑体 CN Heavy" panose="020B0A00000000000000" charset="-122"/>
                <a:ea typeface="思源黑体 CN Heavy" panose="020B0A00000000000000" charset="-122"/>
                <a:cs typeface="思源黑体 CN Heavy" panose="020B0A00000000000000" charset="-122"/>
                <a:sym typeface="思源黑体 CN Heavy" panose="020B0A00000000000000" charset="-122"/>
              </a:defRPr>
            </a:pPr>
          </a:p>
        </c:txPr>
        <c:crossAx val="451969434"/>
        <c:crosses val="autoZero"/>
        <c:auto val="1"/>
        <c:lblAlgn val="ctr"/>
        <c:lblOffset val="100"/>
        <c:noMultiLvlLbl val="0"/>
      </c:catAx>
      <c:valAx>
        <c:axId val="451969434"/>
        <c:scaling>
          <c:orientation val="minMax"/>
        </c:scaling>
        <c:delete val="1"/>
        <c:axPos val="l"/>
        <c:numFmt formatCode="0.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349409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3.svg"/><Relationship Id="rId8" Type="http://schemas.openxmlformats.org/officeDocument/2006/relationships/image" Target="../media/image4.png"/><Relationship Id="rId7" Type="http://schemas.openxmlformats.org/officeDocument/2006/relationships/image" Target="../media/image2.svg"/><Relationship Id="rId6" Type="http://schemas.openxmlformats.org/officeDocument/2006/relationships/image" Target="../media/image3.png"/><Relationship Id="rId5" Type="http://schemas.openxmlformats.org/officeDocument/2006/relationships/image" Target="../media/image1.svg"/><Relationship Id="rId4" Type="http://schemas.openxmlformats.org/officeDocument/2006/relationships/image" Target="../media/image2.png"/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0" Type="http://schemas.openxmlformats.org/officeDocument/2006/relationships/image" Target="../media/image5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180975</xdr:colOff>
      <xdr:row>3</xdr:row>
      <xdr:rowOff>51435</xdr:rowOff>
    </xdr:from>
    <xdr:to>
      <xdr:col>10</xdr:col>
      <xdr:colOff>614680</xdr:colOff>
      <xdr:row>8</xdr:row>
      <xdr:rowOff>19685</xdr:rowOff>
    </xdr:to>
    <xdr:graphicFrame>
      <xdr:nvGraphicFramePr>
        <xdr:cNvPr id="4" name="图表 3"/>
        <xdr:cNvGraphicFramePr/>
      </xdr:nvGraphicFramePr>
      <xdr:xfrm>
        <a:off x="3641090" y="1730375"/>
        <a:ext cx="4069080" cy="2508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10160</xdr:colOff>
      <xdr:row>3</xdr:row>
      <xdr:rowOff>51435</xdr:rowOff>
    </xdr:from>
    <xdr:to>
      <xdr:col>22</xdr:col>
      <xdr:colOff>1155700</xdr:colOff>
      <xdr:row>8</xdr:row>
      <xdr:rowOff>15875</xdr:rowOff>
    </xdr:to>
    <xdr:graphicFrame>
      <xdr:nvGraphicFramePr>
        <xdr:cNvPr id="5" name="图表 4"/>
        <xdr:cNvGraphicFramePr/>
      </xdr:nvGraphicFramePr>
      <xdr:xfrm>
        <a:off x="8763635" y="1730375"/>
        <a:ext cx="9719945" cy="250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168275</xdr:colOff>
      <xdr:row>17</xdr:row>
      <xdr:rowOff>89535</xdr:rowOff>
    </xdr:from>
    <xdr:to>
      <xdr:col>23</xdr:col>
      <xdr:colOff>523875</xdr:colOff>
      <xdr:row>25</xdr:row>
      <xdr:rowOff>285750</xdr:rowOff>
    </xdr:to>
    <xdr:pic>
      <xdr:nvPicPr>
        <xdr:cNvPr id="2" name="http://photo-static-api.fotomore.com/creative/vcg/400/new/VCG41N1344369431.jpg" descr="&amp;pky12173902991_sjzg_VCG41N1344369431&amp;2&amp;src_toppic_droprecent&amp;"/>
        <xdr:cNvPicPr>
          <a:picLocks noChangeAspect="1"/>
        </xdr:cNvPicPr>
      </xdr:nvPicPr>
      <xdr:blipFill>
        <a:blip r:embed="rId3"/>
        <a:srcRect l="10201" r="11029" b="3589"/>
        <a:stretch>
          <a:fillRect/>
        </a:stretch>
      </xdr:blipFill>
      <xdr:spPr>
        <a:xfrm>
          <a:off x="14972030" y="8448675"/>
          <a:ext cx="4035425" cy="3752215"/>
        </a:xfrm>
        <a:prstGeom prst="rect">
          <a:avLst/>
        </a:prstGeom>
      </xdr:spPr>
    </xdr:pic>
    <xdr:clientData/>
  </xdr:twoCellAnchor>
  <xdr:twoCellAnchor>
    <xdr:from>
      <xdr:col>5</xdr:col>
      <xdr:colOff>20320</xdr:colOff>
      <xdr:row>3</xdr:row>
      <xdr:rowOff>5080</xdr:rowOff>
    </xdr:from>
    <xdr:to>
      <xdr:col>11</xdr:col>
      <xdr:colOff>0</xdr:colOff>
      <xdr:row>8</xdr:row>
      <xdr:rowOff>20955</xdr:rowOff>
    </xdr:to>
    <xdr:sp>
      <xdr:nvSpPr>
        <xdr:cNvPr id="3" name="圆角矩形 2"/>
        <xdr:cNvSpPr/>
      </xdr:nvSpPr>
      <xdr:spPr>
        <a:xfrm>
          <a:off x="3480435" y="1684020"/>
          <a:ext cx="4342130" cy="2555875"/>
        </a:xfrm>
        <a:prstGeom prst="roundRect">
          <a:avLst>
            <a:gd name="adj" fmla="val 10218"/>
          </a:avLst>
        </a:prstGeom>
        <a:noFill/>
        <a:ln w="25400">
          <a:solidFill>
            <a:srgbClr val="E6794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11430</xdr:colOff>
      <xdr:row>3</xdr:row>
      <xdr:rowOff>3810</xdr:rowOff>
    </xdr:from>
    <xdr:to>
      <xdr:col>22</xdr:col>
      <xdr:colOff>1169035</xdr:colOff>
      <xdr:row>8</xdr:row>
      <xdr:rowOff>20320</xdr:rowOff>
    </xdr:to>
    <xdr:sp>
      <xdr:nvSpPr>
        <xdr:cNvPr id="6" name="圆角矩形 5"/>
        <xdr:cNvSpPr/>
      </xdr:nvSpPr>
      <xdr:spPr>
        <a:xfrm>
          <a:off x="8764905" y="1682750"/>
          <a:ext cx="9718675" cy="2556510"/>
        </a:xfrm>
        <a:prstGeom prst="roundRect">
          <a:avLst>
            <a:gd name="adj" fmla="val 10218"/>
          </a:avLst>
        </a:prstGeom>
        <a:noFill/>
        <a:ln w="25400">
          <a:solidFill>
            <a:srgbClr val="E6794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6985</xdr:colOff>
      <xdr:row>3</xdr:row>
      <xdr:rowOff>10795</xdr:rowOff>
    </xdr:from>
    <xdr:to>
      <xdr:col>4</xdr:col>
      <xdr:colOff>10795</xdr:colOff>
      <xdr:row>4</xdr:row>
      <xdr:rowOff>396240</xdr:rowOff>
    </xdr:to>
    <xdr:sp>
      <xdr:nvSpPr>
        <xdr:cNvPr id="8" name="圆角矩形 7"/>
        <xdr:cNvSpPr/>
      </xdr:nvSpPr>
      <xdr:spPr>
        <a:xfrm>
          <a:off x="196850" y="1689735"/>
          <a:ext cx="2605405" cy="893445"/>
        </a:xfrm>
        <a:prstGeom prst="roundRect">
          <a:avLst/>
        </a:prstGeom>
        <a:solidFill>
          <a:srgbClr val="E6794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 editAs="oneCell">
    <xdr:from>
      <xdr:col>1</xdr:col>
      <xdr:colOff>226695</xdr:colOff>
      <xdr:row>5</xdr:row>
      <xdr:rowOff>118110</xdr:rowOff>
    </xdr:from>
    <xdr:to>
      <xdr:col>1</xdr:col>
      <xdr:colOff>467995</xdr:colOff>
      <xdr:row>5</xdr:row>
      <xdr:rowOff>359410</xdr:rowOff>
    </xdr:to>
    <xdr:pic>
      <xdr:nvPicPr>
        <xdr:cNvPr id="9" name="图片 8" descr="343435333332363b333635393135303bcab1bce4"/>
        <xdr:cNvPicPr>
          <a:picLocks noChangeAspect="1"/>
        </xdr:cNvPicPr>
      </xdr:nvPicPr>
      <xdr:blipFill>
        <a:blip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416560" y="2813050"/>
          <a:ext cx="241300" cy="241300"/>
        </a:xfrm>
        <a:prstGeom prst="rect">
          <a:avLst/>
        </a:prstGeom>
      </xdr:spPr>
    </xdr:pic>
    <xdr:clientData/>
  </xdr:twoCellAnchor>
  <xdr:twoCellAnchor editAs="oneCell">
    <xdr:from>
      <xdr:col>1</xdr:col>
      <xdr:colOff>221615</xdr:colOff>
      <xdr:row>6</xdr:row>
      <xdr:rowOff>85725</xdr:rowOff>
    </xdr:from>
    <xdr:to>
      <xdr:col>1</xdr:col>
      <xdr:colOff>473075</xdr:colOff>
      <xdr:row>6</xdr:row>
      <xdr:rowOff>339725</xdr:rowOff>
    </xdr:to>
    <xdr:pic>
      <xdr:nvPicPr>
        <xdr:cNvPr id="10" name="图片 9" descr="343435383232383b333633323433323bc8cb"/>
        <xdr:cNvPicPr>
          <a:picLocks noChangeAspect="1"/>
        </xdr:cNvPicPr>
      </xdr:nvPicPr>
      <xdr:blipFill>
        <a:blip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11480" y="3288665"/>
          <a:ext cx="251460" cy="254000"/>
        </a:xfrm>
        <a:prstGeom prst="rect">
          <a:avLst/>
        </a:prstGeom>
      </xdr:spPr>
    </xdr:pic>
    <xdr:clientData/>
  </xdr:twoCellAnchor>
  <xdr:twoCellAnchor editAs="oneCell">
    <xdr:from>
      <xdr:col>1</xdr:col>
      <xdr:colOff>221615</xdr:colOff>
      <xdr:row>7</xdr:row>
      <xdr:rowOff>111125</xdr:rowOff>
    </xdr:from>
    <xdr:to>
      <xdr:col>1</xdr:col>
      <xdr:colOff>473710</xdr:colOff>
      <xdr:row>7</xdr:row>
      <xdr:rowOff>362585</xdr:rowOff>
    </xdr:to>
    <xdr:pic>
      <xdr:nvPicPr>
        <xdr:cNvPr id="11" name="图片 10" descr="343631303232303b343631303333313bc1e3c7ae"/>
        <xdr:cNvPicPr>
          <a:picLocks noChangeAspect="1"/>
        </xdr:cNvPicPr>
      </xdr:nvPicPr>
      <xdr:blipFill>
        <a:blip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11480" y="3822065"/>
          <a:ext cx="252095" cy="251460"/>
        </a:xfrm>
        <a:prstGeom prst="rect">
          <a:avLst/>
        </a:prstGeom>
      </xdr:spPr>
    </xdr:pic>
    <xdr:clientData/>
  </xdr:twoCellAnchor>
  <xdr:twoCellAnchor editAs="oneCell">
    <xdr:from>
      <xdr:col>0</xdr:col>
      <xdr:colOff>14605</xdr:colOff>
      <xdr:row>2</xdr:row>
      <xdr:rowOff>139700</xdr:rowOff>
    </xdr:from>
    <xdr:to>
      <xdr:col>4</xdr:col>
      <xdr:colOff>0</xdr:colOff>
      <xdr:row>5</xdr:row>
      <xdr:rowOff>219075</xdr:rowOff>
    </xdr:to>
    <xdr:pic>
      <xdr:nvPicPr>
        <xdr:cNvPr id="12" name="http://photo-static-api.fotomore.com/creative/vcg/400/new/VCG211314164141.jpg" descr="&amp;pky270_sjzg_VCG211314164141&amp;2&amp;src_toppic_inpsrchzd1&amp;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4605" y="1310640"/>
          <a:ext cx="2776855" cy="16033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22.7.22/&#34920;&#26684;/&#21046;&#20316;/&#12304;&#34920;&#26684;&#12305;&#38472;&#26480;-0822-2-&#31532;&#19968;&#29256;/&#12304;&#34920;&#26684; NO.184&#12305;&#38472;&#26480;-&#33829;&#38144;&#31574;&#21010;-&#36890;&#29992;&#30452;&#25773;&#22242;&#38431;&#20998;&#24037;&#34920;-&#31532;&#19968;&#29256;/&#36890;&#29992;&#30452;&#25773;&#22242;&#38431;&#20998;&#24037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W30"/>
  <sheetViews>
    <sheetView showGridLines="0" tabSelected="1" workbookViewId="0">
      <selection activeCell="A1" sqref="A1"/>
    </sheetView>
  </sheetViews>
  <sheetFormatPr defaultColWidth="9" defaultRowHeight="15.2"/>
  <cols>
    <col min="1" max="1" width="2.875" style="4" customWidth="1"/>
    <col min="2" max="2" width="7.5" style="4" customWidth="1"/>
    <col min="3" max="3" width="20.1442307692308" style="4" customWidth="1"/>
    <col min="4" max="4" width="11.75" style="4" customWidth="1"/>
    <col min="5" max="5" width="10.125" style="4" customWidth="1"/>
    <col min="6" max="11" width="11.0096153846154" style="4" customWidth="1"/>
    <col min="12" max="12" width="14.0961538461538" style="4" customWidth="1"/>
    <col min="13" max="14" width="11.0096153846154" style="4" customWidth="1"/>
    <col min="15" max="15" width="17.7211538461538" style="4" customWidth="1"/>
    <col min="16" max="16" width="11.7596153846154" style="5" customWidth="1"/>
    <col min="17" max="17" width="11.7596153846154" style="4" customWidth="1"/>
    <col min="18" max="18" width="16.5961538461538" style="4" customWidth="1"/>
    <col min="19" max="19" width="11.7596153846154" style="4" customWidth="1"/>
    <col min="20" max="20" width="9.52884615384615" style="4" customWidth="1"/>
    <col min="21" max="21" width="10.75" style="4" customWidth="1"/>
    <col min="22" max="22" width="19.9903846153846" style="4" customWidth="1"/>
    <col min="23" max="23" width="15.4519230769231" style="4" customWidth="1"/>
    <col min="24" max="16384" width="9" style="4"/>
  </cols>
  <sheetData>
    <row r="2" ht="77" customHeight="1" spans="2:23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="1" customFormat="1" ht="40" customHeight="1" spans="2:2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35"/>
      <c r="Q3" s="7"/>
      <c r="R3" s="7"/>
      <c r="S3" s="7"/>
      <c r="T3" s="7"/>
      <c r="U3" s="7"/>
      <c r="V3" s="7"/>
      <c r="W3" s="7"/>
    </row>
    <row r="4" s="1" customFormat="1" ht="40" customHeight="1" spans="2:23">
      <c r="B4" s="8"/>
      <c r="C4" s="8"/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35"/>
      <c r="Q4" s="7"/>
      <c r="R4" s="7"/>
      <c r="S4" s="7"/>
      <c r="T4" s="7"/>
      <c r="U4" s="7"/>
      <c r="V4" s="7"/>
      <c r="W4" s="7"/>
    </row>
    <row r="5" s="1" customFormat="1" ht="40" customHeight="1" spans="2:23">
      <c r="B5" s="9"/>
      <c r="C5" s="10"/>
      <c r="D5" s="10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35"/>
      <c r="Q5" s="7"/>
      <c r="R5" s="7"/>
      <c r="S5" s="7"/>
      <c r="T5" s="7"/>
      <c r="U5" s="7"/>
      <c r="V5" s="7"/>
      <c r="W5" s="7"/>
    </row>
    <row r="6" s="1" customFormat="1" ht="40" customHeight="1" spans="2:23">
      <c r="B6" s="9"/>
      <c r="C6" s="11" t="s">
        <v>1</v>
      </c>
      <c r="D6" s="12" t="s">
        <v>2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35"/>
      <c r="Q6" s="7"/>
      <c r="R6" s="7"/>
      <c r="S6" s="7"/>
      <c r="T6" s="7"/>
      <c r="U6" s="7"/>
      <c r="V6" s="7"/>
      <c r="W6" s="7"/>
    </row>
    <row r="7" s="1" customFormat="1" ht="40" customHeight="1" spans="2:23">
      <c r="B7" s="9"/>
      <c r="C7" s="11" t="s">
        <v>3</v>
      </c>
      <c r="D7" s="12" t="str">
        <f>COUNTA($D$13:$D$1048574)&amp;"人"</f>
        <v>11人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35"/>
      <c r="Q7" s="7"/>
      <c r="R7" s="7"/>
      <c r="S7" s="7"/>
      <c r="T7" s="7"/>
      <c r="U7" s="7"/>
      <c r="V7" s="7"/>
      <c r="W7" s="7"/>
    </row>
    <row r="8" s="1" customFormat="1" ht="40" customHeight="1" spans="2:23">
      <c r="B8" s="9"/>
      <c r="C8" s="11" t="s">
        <v>4</v>
      </c>
      <c r="D8" s="12">
        <f>SUM($S$13:$S$1048574)</f>
        <v>21200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35"/>
      <c r="Q8" s="7"/>
      <c r="R8" s="7"/>
      <c r="S8" s="7"/>
      <c r="T8" s="7"/>
      <c r="U8" s="7"/>
      <c r="V8" s="7"/>
      <c r="W8" s="7"/>
    </row>
    <row r="9" s="1" customFormat="1" ht="40" customHeight="1" spans="2:23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35"/>
      <c r="Q9" s="7"/>
      <c r="R9" s="7"/>
      <c r="S9" s="7"/>
      <c r="T9" s="7"/>
      <c r="U9" s="7"/>
      <c r="V9" s="7"/>
      <c r="W9" s="7"/>
    </row>
    <row r="10" ht="45" customHeight="1" spans="2:23">
      <c r="B10" s="13" t="s">
        <v>5</v>
      </c>
      <c r="C10" s="14"/>
      <c r="D10" s="14"/>
      <c r="E10" s="14"/>
      <c r="F10" s="24" t="s">
        <v>6</v>
      </c>
      <c r="G10" s="24"/>
      <c r="H10" s="24"/>
      <c r="I10" s="24" t="s">
        <v>7</v>
      </c>
      <c r="J10" s="24"/>
      <c r="K10" s="24"/>
      <c r="L10" s="24"/>
      <c r="M10" s="24" t="s">
        <v>8</v>
      </c>
      <c r="N10" s="24"/>
      <c r="O10" s="24"/>
      <c r="P10" s="36" t="s">
        <v>9</v>
      </c>
      <c r="Q10" s="24"/>
      <c r="R10" s="24"/>
      <c r="S10" s="42"/>
      <c r="T10" s="43"/>
      <c r="U10" s="45" t="s">
        <v>10</v>
      </c>
      <c r="V10" s="46"/>
      <c r="W10" s="47"/>
    </row>
    <row r="11" s="2" customFormat="1" ht="33" customHeight="1" spans="2:23">
      <c r="B11" s="15" t="s">
        <v>11</v>
      </c>
      <c r="C11" s="16" t="s">
        <v>12</v>
      </c>
      <c r="D11" s="16" t="s">
        <v>13</v>
      </c>
      <c r="E11" s="25" t="s">
        <v>14</v>
      </c>
      <c r="F11" s="26" t="s">
        <v>15</v>
      </c>
      <c r="G11" s="16" t="s">
        <v>16</v>
      </c>
      <c r="H11" s="25" t="s">
        <v>17</v>
      </c>
      <c r="I11" s="26" t="s">
        <v>18</v>
      </c>
      <c r="J11" s="16" t="s">
        <v>19</v>
      </c>
      <c r="K11" s="16" t="s">
        <v>20</v>
      </c>
      <c r="L11" s="25" t="s">
        <v>21</v>
      </c>
      <c r="M11" s="26" t="s">
        <v>22</v>
      </c>
      <c r="N11" s="16" t="s">
        <v>23</v>
      </c>
      <c r="O11" s="25" t="s">
        <v>24</v>
      </c>
      <c r="P11" s="37" t="s">
        <v>25</v>
      </c>
      <c r="Q11" s="16" t="s">
        <v>26</v>
      </c>
      <c r="R11" s="16" t="s">
        <v>27</v>
      </c>
      <c r="S11" s="25" t="s">
        <v>28</v>
      </c>
      <c r="T11" s="44"/>
      <c r="U11" s="48" t="s">
        <v>29</v>
      </c>
      <c r="V11" s="49"/>
      <c r="W11" s="50" t="s">
        <v>26</v>
      </c>
    </row>
    <row r="12" s="1" customFormat="1" ht="33" customHeight="1" spans="2:23">
      <c r="B12" s="17"/>
      <c r="C12" s="18"/>
      <c r="D12" s="18"/>
      <c r="E12" s="27"/>
      <c r="F12" s="28">
        <v>0.1</v>
      </c>
      <c r="G12" s="29">
        <v>0.1</v>
      </c>
      <c r="H12" s="30">
        <v>0.1</v>
      </c>
      <c r="I12" s="28">
        <v>0.15</v>
      </c>
      <c r="J12" s="29">
        <v>0.1</v>
      </c>
      <c r="K12" s="29">
        <v>0.1</v>
      </c>
      <c r="L12" s="30">
        <v>0.15</v>
      </c>
      <c r="M12" s="28">
        <v>0.1</v>
      </c>
      <c r="N12" s="29">
        <v>0.05</v>
      </c>
      <c r="O12" s="30">
        <v>0.05</v>
      </c>
      <c r="P12" s="38"/>
      <c r="Q12" s="18"/>
      <c r="R12" s="18"/>
      <c r="S12" s="27"/>
      <c r="T12" s="43"/>
      <c r="U12" s="19" t="s">
        <v>30</v>
      </c>
      <c r="V12" s="51" t="s">
        <v>31</v>
      </c>
      <c r="W12" s="52"/>
    </row>
    <row r="13" ht="35" customHeight="1" spans="2:23">
      <c r="B13" s="19">
        <v>1</v>
      </c>
      <c r="C13" s="20">
        <v>1001</v>
      </c>
      <c r="D13" s="20" t="s">
        <v>32</v>
      </c>
      <c r="E13" s="31" t="s">
        <v>33</v>
      </c>
      <c r="F13" s="32">
        <v>8</v>
      </c>
      <c r="G13" s="20">
        <v>8</v>
      </c>
      <c r="H13" s="31">
        <v>8</v>
      </c>
      <c r="I13" s="32">
        <v>7.5</v>
      </c>
      <c r="J13" s="20">
        <v>8</v>
      </c>
      <c r="K13" s="20">
        <v>7</v>
      </c>
      <c r="L13" s="31">
        <v>8</v>
      </c>
      <c r="M13" s="32">
        <v>8</v>
      </c>
      <c r="N13" s="20">
        <v>7</v>
      </c>
      <c r="O13" s="31">
        <v>0</v>
      </c>
      <c r="P13" s="39">
        <f>IF(D13="","-",F13*$F$12+G13*$G$12+H13*$H$12+I13*$I$12+J13*$J$12+K13*$K$12+L13*$L$12+M13*$M$12+N13*$N$12+O13*$O$12)</f>
        <v>7.375</v>
      </c>
      <c r="Q13" s="20">
        <f>IF(P13="-","-",IF(P13&gt;=$U$13,$W$13,IF(AND(P13&gt;=$U$14,P13&lt;$V$14),$W$14,IF(AND(P13&gt;=$U$15,P13&lt;$V$15),$W$15,IF(AND(P13&gt;=$U$16,P13&lt;$V$16),$W$16,$W$17)))))</f>
        <v>0.9</v>
      </c>
      <c r="R13" s="20">
        <v>2000</v>
      </c>
      <c r="S13" s="31">
        <f>IF(Q13="-","-",Q13*R13)</f>
        <v>1800</v>
      </c>
      <c r="T13" s="43"/>
      <c r="U13" s="19">
        <v>9</v>
      </c>
      <c r="V13" s="51" t="s">
        <v>34</v>
      </c>
      <c r="W13" s="52">
        <v>1.2</v>
      </c>
    </row>
    <row r="14" ht="35" customHeight="1" spans="2:23">
      <c r="B14" s="19">
        <v>2</v>
      </c>
      <c r="C14" s="20">
        <v>1002</v>
      </c>
      <c r="D14" s="20" t="s">
        <v>35</v>
      </c>
      <c r="E14" s="31" t="s">
        <v>33</v>
      </c>
      <c r="F14" s="32">
        <v>9</v>
      </c>
      <c r="G14" s="20">
        <v>9</v>
      </c>
      <c r="H14" s="31">
        <v>9</v>
      </c>
      <c r="I14" s="32">
        <v>10</v>
      </c>
      <c r="J14" s="20">
        <v>9</v>
      </c>
      <c r="K14" s="20">
        <v>9</v>
      </c>
      <c r="L14" s="31">
        <v>9</v>
      </c>
      <c r="M14" s="32">
        <v>9</v>
      </c>
      <c r="N14" s="20">
        <v>9</v>
      </c>
      <c r="O14" s="31">
        <v>8</v>
      </c>
      <c r="P14" s="39">
        <f t="shared" ref="P14:P30" si="0">IF(D14="","-",F14*$F$12+G14*$G$12+H14*$H$12+I14*$I$12+J14*$J$12+K14*$K$12+L14*$L$12+M14*$M$12+N14*$N$12+O14*$O$12)</f>
        <v>9.1</v>
      </c>
      <c r="Q14" s="20">
        <f t="shared" ref="Q14:Q30" si="1">IF(P14="-","-",IF(P14&gt;=$U$13,$W$13,IF(AND(P14&gt;=$U$14,P14&lt;$V$14),$W$14,IF(AND(P14&gt;=$U$15,P14&lt;$V$15),$W$15,IF(AND(P14&gt;=$U$16,P14&lt;$V$16),$W$16,$W$17)))))</f>
        <v>1.2</v>
      </c>
      <c r="R14" s="20">
        <v>2000</v>
      </c>
      <c r="S14" s="31">
        <f t="shared" ref="S14:S30" si="2">IF(Q14="-","-",Q14*R14)</f>
        <v>2400</v>
      </c>
      <c r="T14" s="43"/>
      <c r="U14" s="19">
        <v>8</v>
      </c>
      <c r="V14" s="51">
        <v>9</v>
      </c>
      <c r="W14" s="52">
        <v>1</v>
      </c>
    </row>
    <row r="15" ht="35" customHeight="1" spans="2:23">
      <c r="B15" s="19">
        <v>3</v>
      </c>
      <c r="C15" s="20">
        <v>1003</v>
      </c>
      <c r="D15" s="20" t="s">
        <v>36</v>
      </c>
      <c r="E15" s="31" t="s">
        <v>33</v>
      </c>
      <c r="F15" s="32">
        <v>9</v>
      </c>
      <c r="G15" s="20">
        <v>8</v>
      </c>
      <c r="H15" s="31">
        <v>8</v>
      </c>
      <c r="I15" s="32">
        <v>8</v>
      </c>
      <c r="J15" s="20">
        <v>8</v>
      </c>
      <c r="K15" s="20">
        <v>7</v>
      </c>
      <c r="L15" s="31">
        <v>8</v>
      </c>
      <c r="M15" s="32">
        <v>8</v>
      </c>
      <c r="N15" s="20">
        <v>7</v>
      </c>
      <c r="O15" s="31">
        <v>0</v>
      </c>
      <c r="P15" s="39">
        <f t="shared" si="0"/>
        <v>7.55</v>
      </c>
      <c r="Q15" s="20">
        <f t="shared" si="1"/>
        <v>0.9</v>
      </c>
      <c r="R15" s="20">
        <v>2000</v>
      </c>
      <c r="S15" s="31">
        <f t="shared" si="2"/>
        <v>1800</v>
      </c>
      <c r="T15" s="43"/>
      <c r="U15" s="19">
        <v>7</v>
      </c>
      <c r="V15" s="51">
        <v>8</v>
      </c>
      <c r="W15" s="52">
        <v>0.9</v>
      </c>
    </row>
    <row r="16" ht="35" customHeight="1" spans="2:23">
      <c r="B16" s="19">
        <v>4</v>
      </c>
      <c r="C16" s="20">
        <v>1004</v>
      </c>
      <c r="D16" s="20" t="s">
        <v>37</v>
      </c>
      <c r="E16" s="31" t="s">
        <v>33</v>
      </c>
      <c r="F16" s="32">
        <v>8</v>
      </c>
      <c r="G16" s="20">
        <v>9</v>
      </c>
      <c r="H16" s="31">
        <v>9</v>
      </c>
      <c r="I16" s="32">
        <v>9</v>
      </c>
      <c r="J16" s="20">
        <v>8</v>
      </c>
      <c r="K16" s="20">
        <v>8</v>
      </c>
      <c r="L16" s="31">
        <v>8</v>
      </c>
      <c r="M16" s="32">
        <v>8</v>
      </c>
      <c r="N16" s="20">
        <v>8</v>
      </c>
      <c r="O16" s="31">
        <v>5</v>
      </c>
      <c r="P16" s="39">
        <f t="shared" si="0"/>
        <v>8.2</v>
      </c>
      <c r="Q16" s="20">
        <f t="shared" si="1"/>
        <v>1</v>
      </c>
      <c r="R16" s="20">
        <v>2000</v>
      </c>
      <c r="S16" s="31">
        <f t="shared" si="2"/>
        <v>2000</v>
      </c>
      <c r="T16" s="43"/>
      <c r="U16" s="19">
        <v>6</v>
      </c>
      <c r="V16" s="51">
        <v>7</v>
      </c>
      <c r="W16" s="52">
        <v>0.8</v>
      </c>
    </row>
    <row r="17" ht="35" customHeight="1" spans="2:23">
      <c r="B17" s="19">
        <v>5</v>
      </c>
      <c r="C17" s="20">
        <v>1005</v>
      </c>
      <c r="D17" s="20" t="s">
        <v>38</v>
      </c>
      <c r="E17" s="31" t="s">
        <v>39</v>
      </c>
      <c r="F17" s="32">
        <v>9</v>
      </c>
      <c r="G17" s="20">
        <v>8</v>
      </c>
      <c r="H17" s="31">
        <v>8</v>
      </c>
      <c r="I17" s="32">
        <v>9</v>
      </c>
      <c r="J17" s="20">
        <v>8</v>
      </c>
      <c r="K17" s="20">
        <v>9</v>
      </c>
      <c r="L17" s="31">
        <v>8</v>
      </c>
      <c r="M17" s="32">
        <v>8</v>
      </c>
      <c r="N17" s="20">
        <v>8</v>
      </c>
      <c r="O17" s="31">
        <v>4</v>
      </c>
      <c r="P17" s="39">
        <f t="shared" si="0"/>
        <v>8.15</v>
      </c>
      <c r="Q17" s="20">
        <f t="shared" si="1"/>
        <v>1</v>
      </c>
      <c r="R17" s="20">
        <v>2000</v>
      </c>
      <c r="S17" s="31">
        <f t="shared" si="2"/>
        <v>2000</v>
      </c>
      <c r="T17" s="43"/>
      <c r="U17" s="21" t="s">
        <v>34</v>
      </c>
      <c r="V17" s="53">
        <v>6</v>
      </c>
      <c r="W17" s="54">
        <v>0</v>
      </c>
    </row>
    <row r="18" ht="35" customHeight="1" spans="2:23">
      <c r="B18" s="19">
        <v>6</v>
      </c>
      <c r="C18" s="20">
        <v>1006</v>
      </c>
      <c r="D18" s="20" t="s">
        <v>40</v>
      </c>
      <c r="E18" s="31" t="s">
        <v>39</v>
      </c>
      <c r="F18" s="32">
        <v>9</v>
      </c>
      <c r="G18" s="20">
        <v>8</v>
      </c>
      <c r="H18" s="31">
        <v>8</v>
      </c>
      <c r="I18" s="32">
        <v>6</v>
      </c>
      <c r="J18" s="20">
        <v>8</v>
      </c>
      <c r="K18" s="20">
        <v>7</v>
      </c>
      <c r="L18" s="31">
        <v>6</v>
      </c>
      <c r="M18" s="32">
        <v>7</v>
      </c>
      <c r="N18" s="20">
        <v>8</v>
      </c>
      <c r="O18" s="31">
        <v>2</v>
      </c>
      <c r="P18" s="39">
        <f t="shared" si="0"/>
        <v>7</v>
      </c>
      <c r="Q18" s="20">
        <f t="shared" si="1"/>
        <v>0.9</v>
      </c>
      <c r="R18" s="20">
        <v>2000</v>
      </c>
      <c r="S18" s="31">
        <f t="shared" si="2"/>
        <v>1800</v>
      </c>
      <c r="T18" s="43"/>
      <c r="U18" s="43"/>
      <c r="V18" s="43"/>
      <c r="W18" s="43"/>
    </row>
    <row r="19" ht="35" customHeight="1" spans="2:23">
      <c r="B19" s="19">
        <v>7</v>
      </c>
      <c r="C19" s="20">
        <v>1007</v>
      </c>
      <c r="D19" s="20" t="s">
        <v>41</v>
      </c>
      <c r="E19" s="31" t="s">
        <v>39</v>
      </c>
      <c r="F19" s="32">
        <v>9</v>
      </c>
      <c r="G19" s="20">
        <v>8</v>
      </c>
      <c r="H19" s="31">
        <v>8</v>
      </c>
      <c r="I19" s="32">
        <v>8</v>
      </c>
      <c r="J19" s="20">
        <v>8</v>
      </c>
      <c r="K19" s="20">
        <v>8</v>
      </c>
      <c r="L19" s="31">
        <v>9</v>
      </c>
      <c r="M19" s="32">
        <v>9</v>
      </c>
      <c r="N19" s="20">
        <v>8</v>
      </c>
      <c r="O19" s="31">
        <v>5</v>
      </c>
      <c r="P19" s="39">
        <f t="shared" si="0"/>
        <v>8.2</v>
      </c>
      <c r="Q19" s="20">
        <f t="shared" si="1"/>
        <v>1</v>
      </c>
      <c r="R19" s="20">
        <v>2000</v>
      </c>
      <c r="S19" s="31">
        <f t="shared" si="2"/>
        <v>2000</v>
      </c>
      <c r="T19" s="43"/>
      <c r="U19" s="43"/>
      <c r="V19" s="43"/>
      <c r="W19" s="43"/>
    </row>
    <row r="20" ht="35" customHeight="1" spans="2:23">
      <c r="B20" s="19">
        <v>8</v>
      </c>
      <c r="C20" s="20">
        <v>1008</v>
      </c>
      <c r="D20" s="20" t="s">
        <v>42</v>
      </c>
      <c r="E20" s="31" t="s">
        <v>43</v>
      </c>
      <c r="F20" s="32">
        <v>7</v>
      </c>
      <c r="G20" s="20">
        <v>8</v>
      </c>
      <c r="H20" s="31">
        <v>8</v>
      </c>
      <c r="I20" s="32">
        <v>7</v>
      </c>
      <c r="J20" s="20">
        <v>5</v>
      </c>
      <c r="K20" s="20">
        <v>8</v>
      </c>
      <c r="L20" s="31">
        <v>8</v>
      </c>
      <c r="M20" s="32">
        <v>7</v>
      </c>
      <c r="N20" s="20">
        <v>8</v>
      </c>
      <c r="O20" s="31">
        <v>0</v>
      </c>
      <c r="P20" s="39">
        <f t="shared" si="0"/>
        <v>6.95</v>
      </c>
      <c r="Q20" s="20">
        <f t="shared" si="1"/>
        <v>0.8</v>
      </c>
      <c r="R20" s="20">
        <v>2000</v>
      </c>
      <c r="S20" s="31">
        <f t="shared" si="2"/>
        <v>1600</v>
      </c>
      <c r="T20" s="43"/>
      <c r="U20" s="43"/>
      <c r="V20" s="43"/>
      <c r="W20" s="43"/>
    </row>
    <row r="21" ht="35" customHeight="1" spans="2:23">
      <c r="B21" s="19">
        <v>9</v>
      </c>
      <c r="C21" s="20">
        <v>1009</v>
      </c>
      <c r="D21" s="20" t="s">
        <v>44</v>
      </c>
      <c r="E21" s="31" t="s">
        <v>43</v>
      </c>
      <c r="F21" s="32">
        <v>8</v>
      </c>
      <c r="G21" s="20">
        <v>7</v>
      </c>
      <c r="H21" s="31">
        <v>8</v>
      </c>
      <c r="I21" s="32">
        <v>7</v>
      </c>
      <c r="J21" s="20">
        <v>8</v>
      </c>
      <c r="K21" s="20">
        <v>7</v>
      </c>
      <c r="L21" s="31">
        <v>6</v>
      </c>
      <c r="M21" s="32">
        <v>8</v>
      </c>
      <c r="N21" s="20">
        <v>8</v>
      </c>
      <c r="O21" s="31">
        <v>4</v>
      </c>
      <c r="P21" s="39">
        <f t="shared" si="0"/>
        <v>7.15</v>
      </c>
      <c r="Q21" s="20">
        <f t="shared" si="1"/>
        <v>0.9</v>
      </c>
      <c r="R21" s="20">
        <v>2000</v>
      </c>
      <c r="S21" s="31">
        <f t="shared" si="2"/>
        <v>1800</v>
      </c>
      <c r="T21" s="43"/>
      <c r="U21" s="43"/>
      <c r="V21" s="43"/>
      <c r="W21" s="43"/>
    </row>
    <row r="22" ht="35" customHeight="1" spans="2:23">
      <c r="B22" s="19">
        <v>10</v>
      </c>
      <c r="C22" s="20">
        <v>1010</v>
      </c>
      <c r="D22" s="20" t="s">
        <v>45</v>
      </c>
      <c r="E22" s="31" t="s">
        <v>43</v>
      </c>
      <c r="F22" s="32">
        <v>9</v>
      </c>
      <c r="G22" s="20">
        <v>8</v>
      </c>
      <c r="H22" s="31">
        <v>9</v>
      </c>
      <c r="I22" s="32">
        <v>8</v>
      </c>
      <c r="J22" s="20">
        <v>8</v>
      </c>
      <c r="K22" s="20">
        <v>9</v>
      </c>
      <c r="L22" s="31">
        <v>7</v>
      </c>
      <c r="M22" s="32">
        <v>9</v>
      </c>
      <c r="N22" s="20">
        <v>8</v>
      </c>
      <c r="O22" s="31">
        <v>5</v>
      </c>
      <c r="P22" s="39">
        <f t="shared" si="0"/>
        <v>8.1</v>
      </c>
      <c r="Q22" s="20">
        <f t="shared" si="1"/>
        <v>1</v>
      </c>
      <c r="R22" s="20">
        <v>2000</v>
      </c>
      <c r="S22" s="31">
        <f t="shared" si="2"/>
        <v>2000</v>
      </c>
      <c r="T22" s="43"/>
      <c r="U22" s="43"/>
      <c r="V22" s="43"/>
      <c r="W22" s="43"/>
    </row>
    <row r="23" ht="35" customHeight="1" spans="2:23">
      <c r="B23" s="19">
        <v>11</v>
      </c>
      <c r="C23" s="20">
        <v>1011</v>
      </c>
      <c r="D23" s="20" t="s">
        <v>46</v>
      </c>
      <c r="E23" s="31" t="s">
        <v>43</v>
      </c>
      <c r="F23" s="32">
        <v>9</v>
      </c>
      <c r="G23" s="20">
        <v>9</v>
      </c>
      <c r="H23" s="31">
        <v>9</v>
      </c>
      <c r="I23" s="32">
        <v>9</v>
      </c>
      <c r="J23" s="20">
        <v>9</v>
      </c>
      <c r="K23" s="20">
        <v>9</v>
      </c>
      <c r="L23" s="31">
        <v>9</v>
      </c>
      <c r="M23" s="32">
        <v>9</v>
      </c>
      <c r="N23" s="20">
        <v>9</v>
      </c>
      <c r="O23" s="31">
        <v>5</v>
      </c>
      <c r="P23" s="39">
        <f t="shared" si="0"/>
        <v>8.8</v>
      </c>
      <c r="Q23" s="20">
        <f t="shared" si="1"/>
        <v>1</v>
      </c>
      <c r="R23" s="20">
        <v>2000</v>
      </c>
      <c r="S23" s="31">
        <f t="shared" si="2"/>
        <v>2000</v>
      </c>
      <c r="T23" s="43"/>
      <c r="U23" s="43"/>
      <c r="V23" s="43"/>
      <c r="W23" s="43"/>
    </row>
    <row r="24" ht="35" customHeight="1" spans="2:23">
      <c r="B24" s="19"/>
      <c r="C24" s="20"/>
      <c r="D24" s="20"/>
      <c r="E24" s="31"/>
      <c r="F24" s="32"/>
      <c r="G24" s="20"/>
      <c r="H24" s="31"/>
      <c r="I24" s="32"/>
      <c r="J24" s="20"/>
      <c r="K24" s="20"/>
      <c r="L24" s="31"/>
      <c r="M24" s="32"/>
      <c r="N24" s="20"/>
      <c r="O24" s="31"/>
      <c r="P24" s="39" t="str">
        <f t="shared" si="0"/>
        <v>-</v>
      </c>
      <c r="Q24" s="20" t="str">
        <f t="shared" si="1"/>
        <v>-</v>
      </c>
      <c r="R24" s="20"/>
      <c r="S24" s="31" t="str">
        <f t="shared" si="2"/>
        <v>-</v>
      </c>
      <c r="T24" s="43"/>
      <c r="U24" s="43"/>
      <c r="V24" s="43"/>
      <c r="W24" s="43"/>
    </row>
    <row r="25" ht="35" customHeight="1" spans="2:23">
      <c r="B25" s="19"/>
      <c r="C25" s="20"/>
      <c r="D25" s="20"/>
      <c r="E25" s="31"/>
      <c r="F25" s="32"/>
      <c r="G25" s="20"/>
      <c r="H25" s="31"/>
      <c r="I25" s="32"/>
      <c r="J25" s="20"/>
      <c r="K25" s="20"/>
      <c r="L25" s="31"/>
      <c r="M25" s="32"/>
      <c r="N25" s="20"/>
      <c r="O25" s="31"/>
      <c r="P25" s="39" t="str">
        <f t="shared" si="0"/>
        <v>-</v>
      </c>
      <c r="Q25" s="20" t="str">
        <f t="shared" si="1"/>
        <v>-</v>
      </c>
      <c r="R25" s="20"/>
      <c r="S25" s="31" t="str">
        <f t="shared" si="2"/>
        <v>-</v>
      </c>
      <c r="T25" s="43"/>
      <c r="U25" s="43"/>
      <c r="V25" s="43"/>
      <c r="W25" s="43"/>
    </row>
    <row r="26" ht="35" customHeight="1" spans="2:23">
      <c r="B26" s="21"/>
      <c r="C26" s="22"/>
      <c r="D26" s="22"/>
      <c r="E26" s="33"/>
      <c r="F26" s="34"/>
      <c r="G26" s="22"/>
      <c r="H26" s="33"/>
      <c r="I26" s="34"/>
      <c r="J26" s="22"/>
      <c r="K26" s="22"/>
      <c r="L26" s="33"/>
      <c r="M26" s="34"/>
      <c r="N26" s="22"/>
      <c r="O26" s="33"/>
      <c r="P26" s="40" t="str">
        <f t="shared" si="0"/>
        <v>-</v>
      </c>
      <c r="Q26" s="22" t="str">
        <f t="shared" si="1"/>
        <v>-</v>
      </c>
      <c r="R26" s="22"/>
      <c r="S26" s="33" t="str">
        <f t="shared" si="2"/>
        <v>-</v>
      </c>
      <c r="T26" s="43"/>
      <c r="U26" s="43"/>
      <c r="V26" s="43"/>
      <c r="W26" s="43"/>
    </row>
    <row r="27" ht="33" customHeight="1" spans="2:23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41"/>
      <c r="Q27" s="23"/>
      <c r="R27" s="23"/>
      <c r="S27" s="23"/>
      <c r="T27" s="43"/>
      <c r="U27" s="43"/>
      <c r="V27" s="43"/>
      <c r="W27" s="43"/>
    </row>
    <row r="28" ht="33" customHeight="1" spans="2:23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41"/>
      <c r="Q28" s="23"/>
      <c r="R28" s="23"/>
      <c r="S28" s="23"/>
      <c r="T28" s="43"/>
      <c r="U28" s="43"/>
      <c r="V28" s="43"/>
      <c r="W28" s="43"/>
    </row>
    <row r="29" ht="33" customHeight="1" spans="2:23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41"/>
      <c r="Q29" s="23"/>
      <c r="R29" s="23"/>
      <c r="S29" s="23"/>
      <c r="T29" s="43"/>
      <c r="U29" s="43"/>
      <c r="V29" s="43"/>
      <c r="W29" s="43"/>
    </row>
    <row r="30" ht="33" customHeight="1" spans="2:23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41"/>
      <c r="Q30" s="23"/>
      <c r="R30" s="23"/>
      <c r="S30" s="23"/>
      <c r="T30" s="43"/>
      <c r="U30" s="43"/>
      <c r="V30" s="43"/>
      <c r="W30" s="43"/>
    </row>
  </sheetData>
  <mergeCells count="17">
    <mergeCell ref="B2:W2"/>
    <mergeCell ref="B10:E10"/>
    <mergeCell ref="F10:H10"/>
    <mergeCell ref="I10:L10"/>
    <mergeCell ref="M10:O10"/>
    <mergeCell ref="P10:S10"/>
    <mergeCell ref="U10:W10"/>
    <mergeCell ref="U11:V11"/>
    <mergeCell ref="B11:B12"/>
    <mergeCell ref="C11:C12"/>
    <mergeCell ref="D11:D12"/>
    <mergeCell ref="E11:E12"/>
    <mergeCell ref="P11:P12"/>
    <mergeCell ref="Q11:Q12"/>
    <mergeCell ref="R11:R12"/>
    <mergeCell ref="S11:S12"/>
    <mergeCell ref="W11:W12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"/>
  <sheetViews>
    <sheetView workbookViewId="0">
      <selection activeCell="Q24" sqref="Q24"/>
    </sheetView>
  </sheetViews>
  <sheetFormatPr defaultColWidth="10.75" defaultRowHeight="16.8"/>
  <cols>
    <col min="1" max="1" width="10.75" style="1" customWidth="1"/>
    <col min="2" max="9" width="10.75" style="2" customWidth="1"/>
    <col min="10" max="10" width="14.25" style="2" customWidth="1"/>
    <col min="11" max="16384" width="10.75" style="2" customWidth="1"/>
  </cols>
  <sheetData>
    <row r="1" spans="1:2">
      <c r="A1" s="1" t="s">
        <v>26</v>
      </c>
      <c r="B1" s="2" t="s">
        <v>47</v>
      </c>
    </row>
    <row r="2" spans="1:2">
      <c r="A2" s="1">
        <f>绩效考核表!W13</f>
        <v>1.2</v>
      </c>
      <c r="B2" s="1">
        <f>COUNTIF(绩效考核表!$Q$13:$Q$1048574,A2)</f>
        <v>1</v>
      </c>
    </row>
    <row r="3" spans="1:2">
      <c r="A3" s="1">
        <f>绩效考核表!W14</f>
        <v>1</v>
      </c>
      <c r="B3" s="1">
        <f>COUNTIF(绩效考核表!$Q$13:$Q$1048574,A3)</f>
        <v>5</v>
      </c>
    </row>
    <row r="4" spans="1:2">
      <c r="A4" s="1">
        <f>绩效考核表!W15</f>
        <v>0.9</v>
      </c>
      <c r="B4" s="1">
        <f>COUNTIF(绩效考核表!$Q$13:$Q$1048574,A4)</f>
        <v>4</v>
      </c>
    </row>
    <row r="5" spans="1:2">
      <c r="A5" s="1">
        <f>绩效考核表!W16</f>
        <v>0.8</v>
      </c>
      <c r="B5" s="1">
        <f>COUNTIF(绩效考核表!$Q$13:$Q$1048574,A5)</f>
        <v>1</v>
      </c>
    </row>
    <row r="6" spans="1:2">
      <c r="A6" s="1">
        <f>绩效考核表!W17</f>
        <v>0</v>
      </c>
      <c r="B6" s="1">
        <f>COUNTIF(绩效考核表!$Q$13:$Q$1048574,A6)</f>
        <v>0</v>
      </c>
    </row>
    <row r="9" spans="1:10">
      <c r="A9" s="1" t="str">
        <f>绩效考核表!F11</f>
        <v>积极度</v>
      </c>
      <c r="B9" s="1" t="str">
        <f>绩效考核表!G11</f>
        <v>认真度</v>
      </c>
      <c r="C9" s="1" t="str">
        <f>绩效考核表!H11</f>
        <v>责任度</v>
      </c>
      <c r="D9" s="1" t="str">
        <f>绩效考核表!I11</f>
        <v>执行力</v>
      </c>
      <c r="E9" s="1" t="str">
        <f>绩效考核表!J11</f>
        <v>学习力</v>
      </c>
      <c r="F9" s="1" t="str">
        <f>绩效考核表!K11</f>
        <v>专业度</v>
      </c>
      <c r="G9" s="1" t="str">
        <f>绩效考核表!L11</f>
        <v>工作效率</v>
      </c>
      <c r="H9" s="1" t="str">
        <f>绩效考核表!M11</f>
        <v>沟通能力</v>
      </c>
      <c r="I9" s="1" t="str">
        <f>绩效考核表!N11</f>
        <v>配合度</v>
      </c>
      <c r="J9" s="1" t="str">
        <f>绩效考核表!O11</f>
        <v>主动帮助他人</v>
      </c>
    </row>
    <row r="10" spans="1:10">
      <c r="A10" s="3">
        <f>SUM(绩效考核表!F13:F1048574)/COUNTA(绩效考核表!$D$13:$D$1048574)</f>
        <v>8.54545454545454</v>
      </c>
      <c r="B10" s="3">
        <f>SUM(绩效考核表!G13:G1048574)/COUNTA(绩效考核表!$D$13:$D$1048574)</f>
        <v>8.18181818181818</v>
      </c>
      <c r="C10" s="3">
        <f>SUM(绩效考核表!H13:H1048574)/COUNTA(绩效考核表!$D$13:$D$1048574)</f>
        <v>8.36363636363636</v>
      </c>
      <c r="D10" s="3">
        <f>SUM(绩效考核表!I13:I1048574)/COUNTA(绩效考核表!$D$13:$D$1048574)</f>
        <v>8.04545454545454</v>
      </c>
      <c r="E10" s="3">
        <f>SUM(绩效考核表!J13:J1048574)/COUNTA(绩效考核表!$D$13:$D$1048574)</f>
        <v>7.90909090909091</v>
      </c>
      <c r="F10" s="3">
        <f>SUM(绩效考核表!K13:K1048574)/COUNTA(绩效考核表!$D$13:$D$1048574)</f>
        <v>8</v>
      </c>
      <c r="G10" s="3">
        <f>SUM(绩效考核表!L13:L1048574)/COUNTA(绩效考核表!$D$13:$D$1048574)</f>
        <v>7.81818181818182</v>
      </c>
      <c r="H10" s="3">
        <f>SUM(绩效考核表!M13:M1048574)/COUNTA(绩效考核表!$D$13:$D$1048574)</f>
        <v>8.18181818181818</v>
      </c>
      <c r="I10" s="3">
        <f>SUM(绩效考核表!N13:N1048574)/COUNTA(绩效考核表!$D$13:$D$1048574)</f>
        <v>8</v>
      </c>
      <c r="J10" s="3">
        <f>SUM(绩效考核表!O13:O1048574)/COUNTA(绩效考核表!$D$13:$D$1048574)</f>
        <v>3.45454545454545</v>
      </c>
    </row>
  </sheetData>
  <pageMargins left="0.75" right="0.75" top="1" bottom="1" header="0.5" footer="0.5"/>
  <headerFooter/>
  <ignoredErrors>
    <ignoredError sqref="A10:J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绩效考核表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『弥补我的素白年华...</cp:lastModifiedBy>
  <dcterms:created xsi:type="dcterms:W3CDTF">2022-09-14T14:28:00Z</dcterms:created>
  <dcterms:modified xsi:type="dcterms:W3CDTF">2023-01-17T14:17:20Z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3CEC811B302346FBA391C7D2B0742A35</vt:lpwstr>
  </property>
  <property fmtid="{D5CDD505-2E9C-101B-9397-08002B2CF9AE}" pid="3" name="KSOProductBuildVer">
    <vt:lpwstr>2052-3.9.3.6359</vt:lpwstr>
  </property>
  <property fmtid="{D5CDD505-2E9C-101B-9397-08002B2CF9AE}" pid="4" name="KSOTemplateUUID">
    <vt:lpwstr>v1.0_mb_c68hOt5ZtkLYq8uu3FXodw==</vt:lpwstr>
  </property>
</Properties>
</file>