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7140"/>
  </bookViews>
  <sheets>
    <sheet name="Sheet1" sheetId="3" r:id="rId1"/>
    <sheet name="Sheet2" sheetId="4" r:id="rId2"/>
  </sheets>
  <calcPr calcId="144525" concurrentCalc="0"/>
</workbook>
</file>

<file path=xl/sharedStrings.xml><?xml version="1.0" encoding="utf-8"?>
<sst xmlns="http://schemas.openxmlformats.org/spreadsheetml/2006/main" count="59">
  <si>
    <t>月份绩效数据分析表</t>
  </si>
  <si>
    <t>单位名称: 某图书贸易公司</t>
  </si>
  <si>
    <t>金额单位:万元</t>
  </si>
  <si>
    <t>行</t>
  </si>
  <si>
    <t>姓名</t>
  </si>
  <si>
    <t>工作部门</t>
  </si>
  <si>
    <t>工作职务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</si>
  <si>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</si>
  <si>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</si>
  <si>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</si>
  <si>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</si>
  <si>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</si>
  <si>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</si>
  <si>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</si>
  <si>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</si>
  <si>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</si>
  <si>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</si>
  <si>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</si>
  <si>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</si>
  <si>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累计</t>
  </si>
  <si>
    <t>月平均</t>
  </si>
  <si>
    <t>荀彧</t>
  </si>
  <si>
    <t>综合部</t>
  </si>
  <si>
    <t>部长</t>
  </si>
  <si>
    <t>荀攸</t>
  </si>
  <si>
    <t>副部长</t>
  </si>
  <si>
    <t>贾诩</t>
  </si>
  <si>
    <t>员工</t>
  </si>
  <si>
    <t>郭嘉</t>
  </si>
  <si>
    <t>财务部</t>
  </si>
  <si>
    <t>程昱</t>
  </si>
  <si>
    <t>戏志才</t>
  </si>
  <si>
    <t>简雍</t>
  </si>
  <si>
    <t>审计部</t>
  </si>
  <si>
    <t>糜竺</t>
  </si>
  <si>
    <t>陈宫</t>
  </si>
  <si>
    <t>马良</t>
  </si>
  <si>
    <t>陆逊</t>
  </si>
  <si>
    <t>销售部</t>
  </si>
  <si>
    <t>张昭</t>
  </si>
  <si>
    <t>张紘</t>
  </si>
  <si>
    <t>鲁肃</t>
  </si>
  <si>
    <t>虞翻</t>
  </si>
  <si>
    <t>顾雍</t>
  </si>
  <si>
    <t>诸葛谨</t>
  </si>
  <si>
    <t>后勤部</t>
  </si>
  <si>
    <t>邓茂</t>
  </si>
  <si>
    <t>马元义</t>
  </si>
  <si>
    <t>荀谌</t>
  </si>
  <si>
    <t>合   计</t>
  </si>
  <si>
    <t>部门绩效统计表</t>
  </si>
  <si>
    <t>部门</t>
  </si>
  <si>
    <t>人数</t>
  </si>
  <si>
    <t>业绩累计</t>
  </si>
  <si>
    <t>业绩占比</t>
  </si>
  <si>
    <t>备注</t>
  </si>
  <si>
    <t>部门业绩分析图</t>
  </si>
  <si>
    <t>员工最多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</si>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</sst>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2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8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8"/>
        <bgColor theme="8" tint="0.599993896298105"/>
      </patternFill>
    </fill>
    <fill>
      <patternFill patternType="solid">
        <fgColor theme="6" tint="-0.25"/>
        <bgColor theme="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/>
        <bgColor theme="6" tint="0.599993896298105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auto="1"/>
      </left>
      <right style="thin">
        <color theme="8" tint="0.399975585192419"/>
      </right>
      <top style="thin">
        <color auto="1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auto="1"/>
      </top>
      <bottom style="thin">
        <color theme="8" tint="0.399975585192419"/>
      </bottom>
      <diagonal/>
    </border>
    <border>
      <left style="thin">
        <color auto="1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auto="1"/>
      </left>
      <right style="thin">
        <color theme="8" tint="0.399975585192419"/>
      </right>
      <top style="thin">
        <color theme="8" tint="0.399975585192419"/>
      </top>
      <bottom style="thin">
        <color auto="1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auto="1"/>
      </bottom>
      <diagonal/>
    </border>
    <border>
      <left style="thin">
        <color theme="8" tint="0.399975585192419"/>
      </left>
      <right style="thin">
        <color auto="1"/>
      </right>
      <top style="thin">
        <color auto="1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auto="1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auto="1"/>
      </right>
      <top style="thin">
        <color theme="8" tint="0.399975585192419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auto="1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ck">
        <color theme="0"/>
      </bottom>
      <diagonal/>
    </border>
    <border>
      <left style="thin">
        <color theme="0"/>
      </left>
      <right style="thin">
        <color auto="1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1" fillId="35" borderId="42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19" borderId="4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14" fillId="19" borderId="39" applyNumberFormat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29" borderId="4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43" applyNumberFormat="0" applyFill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44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2" fillId="4" borderId="6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10" fontId="2" fillId="7" borderId="22" xfId="0" applyNumberFormat="1" applyFont="1" applyFill="1" applyBorder="1" applyAlignment="1">
      <alignment horizontal="center" vertical="center"/>
    </xf>
    <xf numFmtId="10" fontId="2" fillId="8" borderId="15" xfId="0" applyNumberFormat="1" applyFont="1" applyFill="1" applyBorder="1" applyAlignment="1">
      <alignment horizontal="center" vertical="center"/>
    </xf>
    <xf numFmtId="10" fontId="2" fillId="7" borderId="15" xfId="0" applyNumberFormat="1" applyFont="1" applyFill="1" applyBorder="1" applyAlignment="1">
      <alignment horizontal="center" vertical="center"/>
    </xf>
    <xf numFmtId="10" fontId="2" fillId="8" borderId="24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176" fontId="2" fillId="7" borderId="31" xfId="0" applyNumberFormat="1" applyFont="1" applyFill="1" applyBorder="1" applyAlignment="1">
      <alignment horizontal="center" vertical="center"/>
    </xf>
    <xf numFmtId="176" fontId="2" fillId="8" borderId="32" xfId="0" applyNumberFormat="1" applyFont="1" applyFill="1" applyBorder="1" applyAlignment="1">
      <alignment horizontal="center" vertical="center"/>
    </xf>
    <xf numFmtId="176" fontId="2" fillId="7" borderId="32" xfId="0" applyNumberFormat="1" applyFont="1" applyFill="1" applyBorder="1" applyAlignment="1">
      <alignment horizontal="center" vertical="center"/>
    </xf>
    <xf numFmtId="176" fontId="3" fillId="9" borderId="33" xfId="0" applyNumberFormat="1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" fillId="10" borderId="36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b val="1"/>
        <i val="0"/>
        <color theme="0"/>
      </font>
      <fill>
        <patternFill patternType="solid">
          <bgColor rgb="FFC00000"/>
        </patternFill>
      </fill>
    </dxf>
    <dxf>
      <font>
        <b val="1"/>
        <i val="0"/>
        <color theme="0"/>
      </font>
      <fill>
        <patternFill patternType="solid"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累计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Sheet1!$B$5:$B$24</c:f>
              <c:strCache>
                <c:ptCount val="20"/>
                <c:pt idx="0">
                  <c:v>荀彧</c:v>
                </c:pt>
                <c:pt idx="1">
                  <c:v>荀攸</c:v>
                </c:pt>
                <c:pt idx="2">
                  <c:v>贾诩</c:v>
                </c:pt>
                <c:pt idx="3">
                  <c:v>郭嘉</c:v>
                </c:pt>
                <c:pt idx="4">
                  <c:v>程昱</c:v>
                </c:pt>
                <c:pt idx="5">
                  <c:v>戏志才</c:v>
                </c:pt>
                <c:pt idx="6">
                  <c:v>简雍</c:v>
                </c:pt>
                <c:pt idx="7">
                  <c:v>糜竺</c:v>
                </c:pt>
                <c:pt idx="8">
                  <c:v>陈宫</c:v>
                </c:pt>
                <c:pt idx="9">
                  <c:v>马良</c:v>
                </c:pt>
                <c:pt idx="10">
                  <c:v>陆逊</c:v>
                </c:pt>
                <c:pt idx="11">
                  <c:v>张昭</c:v>
                </c:pt>
                <c:pt idx="12">
                  <c:v>张紘</c:v>
                </c:pt>
                <c:pt idx="13">
                  <c:v>鲁肃</c:v>
                </c:pt>
                <c:pt idx="14">
                  <c:v>虞翻</c:v>
                </c:pt>
                <c:pt idx="15">
                  <c:v>顾雍</c:v>
                </c:pt>
                <c:pt idx="16">
                  <c:v>诸葛谨</c:v>
                </c:pt>
                <c:pt idx="17">
                  <c:v>邓茂</c:v>
                </c:pt>
                <c:pt idx="18">
                  <c:v>马元义</c:v>
                </c:pt>
                <c:pt idx="19">
                  <c:v>荀谌</c:v>
                </c:pt>
              </c:strCache>
            </c:strRef>
          </c:cat>
          <c:val>
            <c:numRef>
              <c:f>Sheet1!$Q$5:$Q$24</c:f>
              <c:numCache>
                <c:formatCode>General</c:formatCode>
                <c:ptCount val="20"/>
                <c:pt idx="0">
                  <c:v>32</c:v>
                </c:pt>
                <c:pt idx="1">
                  <c:v>46</c:v>
                </c:pt>
                <c:pt idx="2">
                  <c:v>60</c:v>
                </c:pt>
                <c:pt idx="3">
                  <c:v>50</c:v>
                </c:pt>
                <c:pt idx="4">
                  <c:v>66</c:v>
                </c:pt>
                <c:pt idx="5">
                  <c:v>56</c:v>
                </c:pt>
                <c:pt idx="6">
                  <c:v>56</c:v>
                </c:pt>
                <c:pt idx="7">
                  <c:v>58</c:v>
                </c:pt>
                <c:pt idx="8">
                  <c:v>42</c:v>
                </c:pt>
                <c:pt idx="9">
                  <c:v>48</c:v>
                </c:pt>
                <c:pt idx="10">
                  <c:v>42</c:v>
                </c:pt>
                <c:pt idx="11">
                  <c:v>52</c:v>
                </c:pt>
                <c:pt idx="12">
                  <c:v>50</c:v>
                </c:pt>
                <c:pt idx="13">
                  <c:v>56</c:v>
                </c:pt>
                <c:pt idx="14">
                  <c:v>44</c:v>
                </c:pt>
                <c:pt idx="15">
                  <c:v>54</c:v>
                </c:pt>
                <c:pt idx="16">
                  <c:v>48</c:v>
                </c:pt>
                <c:pt idx="17">
                  <c:v>34</c:v>
                </c:pt>
                <c:pt idx="18">
                  <c:v>34</c:v>
                </c:pt>
                <c:pt idx="1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84808554"/>
        <c:axId val="146900181"/>
      </c:barChart>
      <c:lineChart>
        <c:grouping val="standard"/>
        <c:varyColors val="0"/>
        <c:ser>
          <c:idx val="1"/>
          <c:order val="1"/>
          <c:tx>
            <c:strRef>
              <c:f>Sheet1!$R$4</c:f>
              <c:strCache>
                <c:ptCount val="1"/>
                <c:pt idx="0">
                  <c:v>月平均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Sheet1!$B$5:$B$24</c:f>
              <c:strCache>
                <c:ptCount val="20"/>
                <c:pt idx="0">
                  <c:v>荀彧</c:v>
                </c:pt>
                <c:pt idx="1">
                  <c:v>荀攸</c:v>
                </c:pt>
                <c:pt idx="2">
                  <c:v>贾诩</c:v>
                </c:pt>
                <c:pt idx="3">
                  <c:v>郭嘉</c:v>
                </c:pt>
                <c:pt idx="4">
                  <c:v>程昱</c:v>
                </c:pt>
                <c:pt idx="5">
                  <c:v>戏志才</c:v>
                </c:pt>
                <c:pt idx="6">
                  <c:v>简雍</c:v>
                </c:pt>
                <c:pt idx="7">
                  <c:v>糜竺</c:v>
                </c:pt>
                <c:pt idx="8">
                  <c:v>陈宫</c:v>
                </c:pt>
                <c:pt idx="9">
                  <c:v>马良</c:v>
                </c:pt>
                <c:pt idx="10">
                  <c:v>陆逊</c:v>
                </c:pt>
                <c:pt idx="11">
                  <c:v>张昭</c:v>
                </c:pt>
                <c:pt idx="12">
                  <c:v>张紘</c:v>
                </c:pt>
                <c:pt idx="13">
                  <c:v>鲁肃</c:v>
                </c:pt>
                <c:pt idx="14">
                  <c:v>虞翻</c:v>
                </c:pt>
                <c:pt idx="15">
                  <c:v>顾雍</c:v>
                </c:pt>
                <c:pt idx="16">
                  <c:v>诸葛谨</c:v>
                </c:pt>
                <c:pt idx="17">
                  <c:v>邓茂</c:v>
                </c:pt>
                <c:pt idx="18">
                  <c:v>马元义</c:v>
                </c:pt>
                <c:pt idx="19">
                  <c:v>荀谌</c:v>
                </c:pt>
              </c:strCache>
            </c:strRef>
          </c:cat>
          <c:val>
            <c:numRef>
              <c:f>Sheet1!$R$5:$R$24</c:f>
              <c:numCache>
                <c:formatCode>0.00_ </c:formatCode>
                <c:ptCount val="20"/>
                <c:pt idx="0">
                  <c:v>2.66666666666667</c:v>
                </c:pt>
                <c:pt idx="1">
                  <c:v>3.83333333333333</c:v>
                </c:pt>
                <c:pt idx="2">
                  <c:v>5</c:v>
                </c:pt>
                <c:pt idx="3">
                  <c:v>4.16666666666667</c:v>
                </c:pt>
                <c:pt idx="4">
                  <c:v>5.5</c:v>
                </c:pt>
                <c:pt idx="5">
                  <c:v>4.66666666666667</c:v>
                </c:pt>
                <c:pt idx="6">
                  <c:v>4.66666666666667</c:v>
                </c:pt>
                <c:pt idx="7">
                  <c:v>4.83333333333333</c:v>
                </c:pt>
                <c:pt idx="8">
                  <c:v>3.5</c:v>
                </c:pt>
                <c:pt idx="9">
                  <c:v>4</c:v>
                </c:pt>
                <c:pt idx="10">
                  <c:v>3.5</c:v>
                </c:pt>
                <c:pt idx="11">
                  <c:v>4.33333333333333</c:v>
                </c:pt>
                <c:pt idx="12">
                  <c:v>4.16666666666667</c:v>
                </c:pt>
                <c:pt idx="13">
                  <c:v>4.66666666666667</c:v>
                </c:pt>
                <c:pt idx="14">
                  <c:v>3.66666666666667</c:v>
                </c:pt>
                <c:pt idx="15">
                  <c:v>4.5</c:v>
                </c:pt>
                <c:pt idx="16">
                  <c:v>4</c:v>
                </c:pt>
                <c:pt idx="17">
                  <c:v>2.83333333333333</c:v>
                </c:pt>
                <c:pt idx="18">
                  <c:v>2.83333333333333</c:v>
                </c:pt>
                <c:pt idx="19">
                  <c:v>4.33333333333333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953073"/>
        <c:axId val="673049493"/>
      </c:lineChart>
      <c:catAx>
        <c:axId val="9848085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900181"/>
        <c:crosses val="autoZero"/>
        <c:auto val="1"/>
        <c:lblAlgn val="ctr"/>
        <c:lblOffset val="100"/>
        <c:noMultiLvlLbl val="0"/>
      </c:catAx>
      <c:valAx>
        <c:axId val="146900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08554"/>
        <c:crosses val="autoZero"/>
        <c:crossBetween val="between"/>
      </c:valAx>
      <c:catAx>
        <c:axId val="10195307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049493"/>
        <c:crosses val="autoZero"/>
        <c:auto val="1"/>
        <c:lblAlgn val="ctr"/>
        <c:lblOffset val="100"/>
        <c:noMultiLvlLbl val="0"/>
      </c:catAx>
      <c:valAx>
        <c:axId val="673049493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53073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923287980484389"/>
          <c:y val="0.246800877071351"/>
          <c:w val="0.0656327397098714"/>
          <c:h val="0.41278217531515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 lang="zh-CN" sz="1200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Sheet1!$C$45:$C$49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Sheet1!$E$45:$E$49</c:f>
              <c:numCache>
                <c:formatCode>General</c:formatCode>
                <c:ptCount val="5"/>
                <c:pt idx="0">
                  <c:v>138</c:v>
                </c:pt>
                <c:pt idx="1">
                  <c:v>172</c:v>
                </c:pt>
                <c:pt idx="2">
                  <c:v>204</c:v>
                </c:pt>
                <c:pt idx="3">
                  <c:v>298</c:v>
                </c:pt>
                <c:pt idx="4">
                  <c:v>168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Sheet1!$F$45:$F$49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031467"/>
        <c:axId val="114993465"/>
      </c:barChart>
      <c:catAx>
        <c:axId val="2810314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993465"/>
        <c:crosses val="autoZero"/>
        <c:auto val="1"/>
        <c:lblAlgn val="ctr"/>
        <c:lblOffset val="100"/>
        <c:noMultiLvlLbl val="0"/>
      </c:catAx>
      <c:valAx>
        <c:axId val="114993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0314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strRef>
              <c:f>Sheet1!$B$45:$B$49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Sheet1!$C$45:$C$49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Sheet1!$G$45:$G$49</c:f>
              <c:numCache>
                <c:formatCode>0.00%</c:formatCode>
                <c:ptCount val="5"/>
                <c:pt idx="0">
                  <c:v>0.140816326530612</c:v>
                </c:pt>
                <c:pt idx="1">
                  <c:v>0.175510204081633</c:v>
                </c:pt>
                <c:pt idx="2">
                  <c:v>0.208163265306122</c:v>
                </c:pt>
                <c:pt idx="3">
                  <c:v>0.304081632653061</c:v>
                </c:pt>
                <c:pt idx="4">
                  <c:v>0.171428571428571</c:v>
                </c:pt>
              </c:numCache>
            </c:numRef>
          </c:val>
        </c:ser>
        <c:ser>
          <c:idx val="2"/>
          <c:order val="2"/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strRef>
              <c:f>Sheet1!$B$45:$B$49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Sheet1!$H$45:$H$49</c:f>
              <c:numCache>
                <c:formatCode>0.00%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20172428"/>
        <c:axId val="422022975"/>
      </c:areaChart>
      <c:catAx>
        <c:axId val="9201724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2022975"/>
        <c:crosses val="autoZero"/>
        <c:auto val="1"/>
        <c:lblAlgn val="ctr"/>
        <c:lblOffset val="100"/>
        <c:noMultiLvlLbl val="0"/>
      </c:catAx>
      <c:valAx>
        <c:axId val="4220229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1724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Sheet1!$C$45:$C$49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Sheet1!$E$45:$E$49</c:f>
              <c:numCache>
                <c:formatCode>General</c:formatCode>
                <c:ptCount val="5"/>
                <c:pt idx="0">
                  <c:v>138</c:v>
                </c:pt>
                <c:pt idx="1">
                  <c:v>172</c:v>
                </c:pt>
                <c:pt idx="2">
                  <c:v>204</c:v>
                </c:pt>
                <c:pt idx="3">
                  <c:v>298</c:v>
                </c:pt>
                <c:pt idx="4">
                  <c:v>168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Sheet1!$F$45:$F$49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85535266738274"/>
          <c:y val="0.218795180722892"/>
          <c:w val="0.132832080200501"/>
          <c:h val="0.6698795180722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>
      <a:noFill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Sheet2!$Q$4</c:f>
              <c:strCache>
                <c:ptCount val="1"/>
                <c:pt idx="0">
                  <c:v>累计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Sheet2!$B$5:$B$24</c:f>
              <c:strCache>
                <c:ptCount val="20"/>
                <c:pt idx="0">
                  <c:v>荀彧</c:v>
                </c:pt>
                <c:pt idx="1">
                  <c:v>荀攸</c:v>
                </c:pt>
                <c:pt idx="2">
                  <c:v>贾诩</c:v>
                </c:pt>
                <c:pt idx="3">
                  <c:v>郭嘉</c:v>
                </c:pt>
                <c:pt idx="4">
                  <c:v>程昱</c:v>
                </c:pt>
                <c:pt idx="5">
                  <c:v>戏志才</c:v>
                </c:pt>
                <c:pt idx="6">
                  <c:v>简雍</c:v>
                </c:pt>
                <c:pt idx="7">
                  <c:v>糜竺</c:v>
                </c:pt>
                <c:pt idx="8">
                  <c:v>陈宫</c:v>
                </c:pt>
                <c:pt idx="9">
                  <c:v>马良</c:v>
                </c:pt>
                <c:pt idx="10">
                  <c:v>陆逊</c:v>
                </c:pt>
                <c:pt idx="11">
                  <c:v>张昭</c:v>
                </c:pt>
                <c:pt idx="12">
                  <c:v>张紘</c:v>
                </c:pt>
                <c:pt idx="13">
                  <c:v>鲁肃</c:v>
                </c:pt>
                <c:pt idx="14">
                  <c:v>虞翻</c:v>
                </c:pt>
                <c:pt idx="15">
                  <c:v>顾雍</c:v>
                </c:pt>
                <c:pt idx="16">
                  <c:v>诸葛谨</c:v>
                </c:pt>
                <c:pt idx="17">
                  <c:v>邓茂</c:v>
                </c:pt>
                <c:pt idx="18">
                  <c:v>马元义</c:v>
                </c:pt>
                <c:pt idx="19">
                  <c:v>荀谌</c:v>
                </c:pt>
              </c:strCache>
            </c:strRef>
          </c:cat>
          <c:val>
            <c:numRef>
              <c:f>Sheet2!$Q$5:$Q$24</c:f>
              <c:numCache>
                <c:formatCode>General</c:formatCode>
                <c:ptCount val="20"/>
                <c:pt idx="0">
                  <c:v>32</c:v>
                </c:pt>
                <c:pt idx="1">
                  <c:v>46</c:v>
                </c:pt>
                <c:pt idx="2">
                  <c:v>60</c:v>
                </c:pt>
                <c:pt idx="3">
                  <c:v>50</c:v>
                </c:pt>
                <c:pt idx="4">
                  <c:v>66</c:v>
                </c:pt>
                <c:pt idx="5">
                  <c:v>56</c:v>
                </c:pt>
                <c:pt idx="6">
                  <c:v>56</c:v>
                </c:pt>
                <c:pt idx="7">
                  <c:v>58</c:v>
                </c:pt>
                <c:pt idx="8">
                  <c:v>42</c:v>
                </c:pt>
                <c:pt idx="9">
                  <c:v>48</c:v>
                </c:pt>
                <c:pt idx="10">
                  <c:v>42</c:v>
                </c:pt>
                <c:pt idx="11">
                  <c:v>52</c:v>
                </c:pt>
                <c:pt idx="12">
                  <c:v>50</c:v>
                </c:pt>
                <c:pt idx="13">
                  <c:v>56</c:v>
                </c:pt>
                <c:pt idx="14">
                  <c:v>44</c:v>
                </c:pt>
                <c:pt idx="15">
                  <c:v>54</c:v>
                </c:pt>
                <c:pt idx="16">
                  <c:v>48</c:v>
                </c:pt>
                <c:pt idx="17">
                  <c:v>34</c:v>
                </c:pt>
                <c:pt idx="18">
                  <c:v>34</c:v>
                </c:pt>
                <c:pt idx="1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84808554"/>
        <c:axId val="146900181"/>
      </c:barChart>
      <c:lineChart>
        <c:grouping val="standard"/>
        <c:varyColors val="0"/>
        <c:ser>
          <c:idx val="1"/>
          <c:order val="1"/>
          <c:tx>
            <c:strRef>
              <c:f>Sheet2!$R$4</c:f>
              <c:strCache>
                <c:ptCount val="1"/>
                <c:pt idx="0">
                  <c:v>月平均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Sheet2!$B$5:$B$24</c:f>
              <c:strCache>
                <c:ptCount val="20"/>
                <c:pt idx="0">
                  <c:v>荀彧</c:v>
                </c:pt>
                <c:pt idx="1">
                  <c:v>荀攸</c:v>
                </c:pt>
                <c:pt idx="2">
                  <c:v>贾诩</c:v>
                </c:pt>
                <c:pt idx="3">
                  <c:v>郭嘉</c:v>
                </c:pt>
                <c:pt idx="4">
                  <c:v>程昱</c:v>
                </c:pt>
                <c:pt idx="5">
                  <c:v>戏志才</c:v>
                </c:pt>
                <c:pt idx="6">
                  <c:v>简雍</c:v>
                </c:pt>
                <c:pt idx="7">
                  <c:v>糜竺</c:v>
                </c:pt>
                <c:pt idx="8">
                  <c:v>陈宫</c:v>
                </c:pt>
                <c:pt idx="9">
                  <c:v>马良</c:v>
                </c:pt>
                <c:pt idx="10">
                  <c:v>陆逊</c:v>
                </c:pt>
                <c:pt idx="11">
                  <c:v>张昭</c:v>
                </c:pt>
                <c:pt idx="12">
                  <c:v>张紘</c:v>
                </c:pt>
                <c:pt idx="13">
                  <c:v>鲁肃</c:v>
                </c:pt>
                <c:pt idx="14">
                  <c:v>虞翻</c:v>
                </c:pt>
                <c:pt idx="15">
                  <c:v>顾雍</c:v>
                </c:pt>
                <c:pt idx="16">
                  <c:v>诸葛谨</c:v>
                </c:pt>
                <c:pt idx="17">
                  <c:v>邓茂</c:v>
                </c:pt>
                <c:pt idx="18">
                  <c:v>马元义</c:v>
                </c:pt>
                <c:pt idx="19">
                  <c:v>荀谌</c:v>
                </c:pt>
              </c:strCache>
            </c:strRef>
          </c:cat>
          <c:val>
            <c:numRef>
              <c:f>Sheet2!$R$5:$R$24</c:f>
              <c:numCache>
                <c:formatCode>0.00_ </c:formatCode>
                <c:ptCount val="20"/>
                <c:pt idx="0">
                  <c:v>2.66666666666667</c:v>
                </c:pt>
                <c:pt idx="1">
                  <c:v>3.83333333333333</c:v>
                </c:pt>
                <c:pt idx="2">
                  <c:v>5</c:v>
                </c:pt>
                <c:pt idx="3">
                  <c:v>4.16666666666667</c:v>
                </c:pt>
                <c:pt idx="4">
                  <c:v>5.5</c:v>
                </c:pt>
                <c:pt idx="5">
                  <c:v>4.66666666666667</c:v>
                </c:pt>
                <c:pt idx="6">
                  <c:v>4.66666666666667</c:v>
                </c:pt>
                <c:pt idx="7">
                  <c:v>4.83333333333333</c:v>
                </c:pt>
                <c:pt idx="8">
                  <c:v>3.5</c:v>
                </c:pt>
                <c:pt idx="9">
                  <c:v>4</c:v>
                </c:pt>
                <c:pt idx="10">
                  <c:v>3.5</c:v>
                </c:pt>
                <c:pt idx="11">
                  <c:v>4.33333333333333</c:v>
                </c:pt>
                <c:pt idx="12">
                  <c:v>4.16666666666667</c:v>
                </c:pt>
                <c:pt idx="13">
                  <c:v>4.66666666666667</c:v>
                </c:pt>
                <c:pt idx="14">
                  <c:v>3.66666666666667</c:v>
                </c:pt>
                <c:pt idx="15">
                  <c:v>4.5</c:v>
                </c:pt>
                <c:pt idx="16">
                  <c:v>4</c:v>
                </c:pt>
                <c:pt idx="17">
                  <c:v>2.83333333333333</c:v>
                </c:pt>
                <c:pt idx="18">
                  <c:v>2.83333333333333</c:v>
                </c:pt>
                <c:pt idx="19">
                  <c:v>4.33333333333333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953073"/>
        <c:axId val="673049493"/>
      </c:lineChart>
      <c:catAx>
        <c:axId val="9848085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900181"/>
        <c:crosses val="autoZero"/>
        <c:auto val="1"/>
        <c:lblAlgn val="ctr"/>
        <c:lblOffset val="100"/>
        <c:noMultiLvlLbl val="0"/>
      </c:catAx>
      <c:valAx>
        <c:axId val="146900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808554"/>
        <c:crosses val="autoZero"/>
        <c:crossBetween val="between"/>
      </c:valAx>
      <c:catAx>
        <c:axId val="10195307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049493"/>
        <c:crosses val="autoZero"/>
        <c:auto val="1"/>
        <c:lblAlgn val="ctr"/>
        <c:lblOffset val="100"/>
        <c:noMultiLvlLbl val="0"/>
      </c:catAx>
      <c:valAx>
        <c:axId val="673049493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53073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923287980484389"/>
          <c:y val="0.246800877071351"/>
          <c:w val="0.0656327397098714"/>
          <c:h val="0.41278217531515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 lang="zh-CN" sz="1200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Sheet2!$C$45:$C$49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Sheet2!$E$45:$E$49</c:f>
              <c:numCache>
                <c:formatCode>General</c:formatCode>
                <c:ptCount val="5"/>
                <c:pt idx="0">
                  <c:v>138</c:v>
                </c:pt>
                <c:pt idx="1">
                  <c:v>172</c:v>
                </c:pt>
                <c:pt idx="2">
                  <c:v>204</c:v>
                </c:pt>
                <c:pt idx="3">
                  <c:v>298</c:v>
                </c:pt>
                <c:pt idx="4">
                  <c:v>168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Sheet2!$F$45:$F$49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031467"/>
        <c:axId val="114993465"/>
      </c:barChart>
      <c:catAx>
        <c:axId val="2810314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993465"/>
        <c:crosses val="autoZero"/>
        <c:auto val="1"/>
        <c:lblAlgn val="ctr"/>
        <c:lblOffset val="100"/>
        <c:noMultiLvlLbl val="0"/>
      </c:catAx>
      <c:valAx>
        <c:axId val="114993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0314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strRef>
              <c:f>Sheet2!$B$45:$B$49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Sheet2!$C$45:$C$49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Sheet2!$G$45:$G$49</c:f>
              <c:numCache>
                <c:formatCode>0.00%</c:formatCode>
                <c:ptCount val="5"/>
                <c:pt idx="0">
                  <c:v>0.140816326530612</c:v>
                </c:pt>
                <c:pt idx="1">
                  <c:v>0.175510204081633</c:v>
                </c:pt>
                <c:pt idx="2">
                  <c:v>0.208163265306122</c:v>
                </c:pt>
                <c:pt idx="3">
                  <c:v>0.304081632653061</c:v>
                </c:pt>
                <c:pt idx="4">
                  <c:v>0.171428571428571</c:v>
                </c:pt>
              </c:numCache>
            </c:numRef>
          </c:val>
        </c:ser>
        <c:ser>
          <c:idx val="2"/>
          <c:order val="2"/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strRef>
              <c:f>Sheet2!$B$45:$B$49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Sheet2!$H$45:$H$49</c:f>
              <c:numCache>
                <c:formatCode>0.00%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20172428"/>
        <c:axId val="422022975"/>
      </c:areaChart>
      <c:catAx>
        <c:axId val="9201724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2022975"/>
        <c:crosses val="autoZero"/>
        <c:auto val="1"/>
        <c:lblAlgn val="ctr"/>
        <c:lblOffset val="100"/>
        <c:noMultiLvlLbl val="0"/>
      </c:catAx>
      <c:valAx>
        <c:axId val="4220229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1724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zh-CN" sz="1200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Sheet2!$C$45:$C$49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Sheet2!$E$45:$E$49</c:f>
              <c:numCache>
                <c:formatCode>General</c:formatCode>
                <c:ptCount val="5"/>
                <c:pt idx="0">
                  <c:v>138</c:v>
                </c:pt>
                <c:pt idx="1">
                  <c:v>172</c:v>
                </c:pt>
                <c:pt idx="2">
                  <c:v>204</c:v>
                </c:pt>
                <c:pt idx="3">
                  <c:v>298</c:v>
                </c:pt>
                <c:pt idx="4">
                  <c:v>168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Sheet2!$B$45:$B$49</c:f>
              <c:strCache>
                <c:ptCount val="5"/>
                <c:pt idx="0">
                  <c:v>综合部</c:v>
                </c:pt>
                <c:pt idx="1">
                  <c:v>财务部</c:v>
                </c:pt>
                <c:pt idx="2">
                  <c:v>审计部</c:v>
                </c:pt>
                <c:pt idx="3">
                  <c:v>销售部</c:v>
                </c:pt>
                <c:pt idx="4">
                  <c:v>后勤部</c:v>
                </c:pt>
              </c:strCache>
            </c:strRef>
          </c:cat>
          <c:val>
            <c:numRef>
              <c:f>Sheet2!$F$45:$F$49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85535266738274"/>
          <c:y val="0.218795180722892"/>
          <c:w val="0.132832080200501"/>
          <c:h val="0.6698795180722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>
      <a:noFill/>
    </a:ln>
    <a:effectLst/>
  </c:spPr>
  <c:txPr>
    <a:bodyPr/>
    <a:lstStyle/>
    <a:p>
      <a:pPr>
        <a:defRPr lang="zh-CN" sz="12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25</xdr:row>
      <xdr:rowOff>78740</xdr:rowOff>
    </xdr:from>
    <xdr:to>
      <xdr:col>18</xdr:col>
      <xdr:colOff>8890</xdr:colOff>
      <xdr:row>38</xdr:row>
      <xdr:rowOff>102870</xdr:rowOff>
    </xdr:to>
    <xdr:graphicFrame>
      <xdr:nvGraphicFramePr>
        <xdr:cNvPr id="3" name="图表 2"/>
        <xdr:cNvGraphicFramePr/>
      </xdr:nvGraphicFramePr>
      <xdr:xfrm>
        <a:off x="9525" y="5105400"/>
        <a:ext cx="9634220" cy="2774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</xdr:colOff>
      <xdr:row>44</xdr:row>
      <xdr:rowOff>77470</xdr:rowOff>
    </xdr:from>
    <xdr:to>
      <xdr:col>17</xdr:col>
      <xdr:colOff>659765</xdr:colOff>
      <xdr:row>49</xdr:row>
      <xdr:rowOff>153035</xdr:rowOff>
    </xdr:to>
    <xdr:graphicFrame>
      <xdr:nvGraphicFramePr>
        <xdr:cNvPr id="19" name="图表 18"/>
        <xdr:cNvGraphicFramePr/>
      </xdr:nvGraphicFramePr>
      <xdr:xfrm>
        <a:off x="5542280" y="9503410"/>
        <a:ext cx="4091940" cy="147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50</xdr:row>
      <xdr:rowOff>43815</xdr:rowOff>
    </xdr:from>
    <xdr:to>
      <xdr:col>8</xdr:col>
      <xdr:colOff>516255</xdr:colOff>
      <xdr:row>59</xdr:row>
      <xdr:rowOff>255270</xdr:rowOff>
    </xdr:to>
    <xdr:graphicFrame>
      <xdr:nvGraphicFramePr>
        <xdr:cNvPr id="20" name="图表 19"/>
        <xdr:cNvGraphicFramePr/>
      </xdr:nvGraphicFramePr>
      <xdr:xfrm>
        <a:off x="635" y="11146155"/>
        <a:ext cx="5014595" cy="272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50</xdr:row>
      <xdr:rowOff>33655</xdr:rowOff>
    </xdr:from>
    <xdr:to>
      <xdr:col>18</xdr:col>
      <xdr:colOff>7620</xdr:colOff>
      <xdr:row>59</xdr:row>
      <xdr:rowOff>248920</xdr:rowOff>
    </xdr:to>
    <xdr:graphicFrame>
      <xdr:nvGraphicFramePr>
        <xdr:cNvPr id="22" name="图表 21"/>
        <xdr:cNvGraphicFramePr/>
      </xdr:nvGraphicFramePr>
      <xdr:xfrm>
        <a:off x="5030470" y="11135995"/>
        <a:ext cx="4612005" cy="2729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147955</xdr:colOff>
      <xdr:row>54</xdr:row>
      <xdr:rowOff>78740</xdr:rowOff>
    </xdr:from>
    <xdr:to>
      <xdr:col>14</xdr:col>
      <xdr:colOff>35560</xdr:colOff>
      <xdr:row>55</xdr:row>
      <xdr:rowOff>257175</xdr:rowOff>
    </xdr:to>
    <xdr:sp>
      <xdr:nvSpPr>
        <xdr:cNvPr id="23" name="文本框 22"/>
        <xdr:cNvSpPr txBox="1"/>
      </xdr:nvSpPr>
      <xdr:spPr>
        <a:xfrm>
          <a:off x="6593840" y="12298680"/>
          <a:ext cx="841375" cy="45783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200" b="1">
              <a:solidFill>
                <a:srgbClr val="C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980</a:t>
          </a:r>
          <a:endParaRPr lang="en-US" altLang="zh-CN" sz="2200" b="1">
            <a:solidFill>
              <a:srgbClr val="C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25</xdr:row>
      <xdr:rowOff>78740</xdr:rowOff>
    </xdr:from>
    <xdr:to>
      <xdr:col>18</xdr:col>
      <xdr:colOff>8890</xdr:colOff>
      <xdr:row>38</xdr:row>
      <xdr:rowOff>102870</xdr:rowOff>
    </xdr:to>
    <xdr:graphicFrame>
      <xdr:nvGraphicFramePr>
        <xdr:cNvPr id="2" name="图表 1"/>
        <xdr:cNvGraphicFramePr/>
      </xdr:nvGraphicFramePr>
      <xdr:xfrm>
        <a:off x="9525" y="5105400"/>
        <a:ext cx="9634220" cy="2774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</xdr:colOff>
      <xdr:row>44</xdr:row>
      <xdr:rowOff>77470</xdr:rowOff>
    </xdr:from>
    <xdr:to>
      <xdr:col>17</xdr:col>
      <xdr:colOff>659765</xdr:colOff>
      <xdr:row>49</xdr:row>
      <xdr:rowOff>153035</xdr:rowOff>
    </xdr:to>
    <xdr:graphicFrame>
      <xdr:nvGraphicFramePr>
        <xdr:cNvPr id="3" name="图表 2"/>
        <xdr:cNvGraphicFramePr/>
      </xdr:nvGraphicFramePr>
      <xdr:xfrm>
        <a:off x="5542280" y="9503410"/>
        <a:ext cx="4091940" cy="147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50</xdr:row>
      <xdr:rowOff>43815</xdr:rowOff>
    </xdr:from>
    <xdr:to>
      <xdr:col>8</xdr:col>
      <xdr:colOff>516255</xdr:colOff>
      <xdr:row>59</xdr:row>
      <xdr:rowOff>255270</xdr:rowOff>
    </xdr:to>
    <xdr:graphicFrame>
      <xdr:nvGraphicFramePr>
        <xdr:cNvPr id="4" name="图表 3"/>
        <xdr:cNvGraphicFramePr/>
      </xdr:nvGraphicFramePr>
      <xdr:xfrm>
        <a:off x="635" y="11146155"/>
        <a:ext cx="5014595" cy="272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50</xdr:row>
      <xdr:rowOff>33655</xdr:rowOff>
    </xdr:from>
    <xdr:to>
      <xdr:col>18</xdr:col>
      <xdr:colOff>7620</xdr:colOff>
      <xdr:row>59</xdr:row>
      <xdr:rowOff>248920</xdr:rowOff>
    </xdr:to>
    <xdr:graphicFrame>
      <xdr:nvGraphicFramePr>
        <xdr:cNvPr id="5" name="图表 4"/>
        <xdr:cNvGraphicFramePr/>
      </xdr:nvGraphicFramePr>
      <xdr:xfrm>
        <a:off x="5030470" y="11135995"/>
        <a:ext cx="4612005" cy="2729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147955</xdr:colOff>
      <xdr:row>54</xdr:row>
      <xdr:rowOff>78740</xdr:rowOff>
    </xdr:from>
    <xdr:to>
      <xdr:col>14</xdr:col>
      <xdr:colOff>35560</xdr:colOff>
      <xdr:row>55</xdr:row>
      <xdr:rowOff>257175</xdr:rowOff>
    </xdr:to>
    <xdr:sp>
      <xdr:nvSpPr>
        <xdr:cNvPr id="6" name="文本框 5"/>
        <xdr:cNvSpPr txBox="1"/>
      </xdr:nvSpPr>
      <xdr:spPr>
        <a:xfrm>
          <a:off x="6593840" y="12298680"/>
          <a:ext cx="841375" cy="45783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200" b="1">
              <a:solidFill>
                <a:srgbClr val="C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980</a:t>
          </a:r>
          <a:endParaRPr lang="en-US" altLang="zh-CN" sz="2200" b="1">
            <a:solidFill>
              <a:srgbClr val="C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0"/>
  <sheetViews>
    <sheetView showGridLines="0" showZeros="0" tabSelected="1" workbookViewId="0">
      <selection activeCell="T21" sqref="T21"/>
    </sheetView>
  </sheetViews>
  <sheetFormatPr defaultColWidth="9" defaultRowHeight="16.8"/>
  <cols>
    <col min="1" max="1" width="5.58653846153846" style="1" customWidth="1"/>
    <col min="2" max="2" width="12.625" style="1"/>
    <col min="3" max="3" width="9" style="1"/>
    <col min="4" max="4" width="12.625" style="1"/>
    <col min="5" max="16" width="7.22115384615385" style="1" customWidth="1"/>
    <col min="17" max="17" width="9.40384615384615" style="1" customWidth="1"/>
    <col min="18" max="18" width="10" style="1" customWidth="1"/>
    <col min="19" max="16384" width="9" style="1"/>
  </cols>
  <sheetData>
    <row r="1" ht="25" customHeight="1" spans="3:16"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3" ht="21" customHeight="1" spans="1:18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2" t="s">
        <v>2</v>
      </c>
    </row>
    <row r="4" s="1" customFormat="1" ht="18" customHeight="1" spans="1:18">
      <c r="A4" s="30" t="s">
        <v>3</v>
      </c>
      <c r="B4" s="31" t="s">
        <v>4</v>
      </c>
      <c r="C4" s="31" t="s">
        <v>5</v>
      </c>
      <c r="D4" s="31" t="s">
        <v>6</v>
      </c>
      <c r="E4" s="31" t="s">
        <v>7</v>
      </c>
      <c r="F4" s="31" t="s">
        <v>8</v>
      </c>
      <c r="G4" s="31" t="s">
        <v>9</v>
      </c>
      <c r="H4" s="31" t="s">
        <v>10</v>
      </c>
      <c r="I4" s="31" t="s">
        <v>11</v>
      </c>
      <c r="J4" s="31" t="s">
        <v>12</v>
      </c>
      <c r="K4" s="31" t="s">
        <v>13</v>
      </c>
      <c r="L4" s="31" t="s">
        <v>14</v>
      </c>
      <c r="M4" s="31" t="s">
        <v>15</v>
      </c>
      <c r="N4" s="31" t="s">
        <v>16</v>
      </c>
      <c r="O4" s="31" t="s">
        <v>17</v>
      </c>
      <c r="P4" s="31" t="s">
        <v>18</v>
      </c>
      <c r="Q4" s="31" t="s">
        <v>19</v>
      </c>
      <c r="R4" s="60" t="s">
        <v>20</v>
      </c>
    </row>
    <row r="5" ht="15" customHeight="1" spans="1:18">
      <c r="A5" s="32">
        <v>1</v>
      </c>
      <c r="B5" s="33" t="s">
        <v>21</v>
      </c>
      <c r="C5" s="33" t="s">
        <v>22</v>
      </c>
      <c r="D5" s="33" t="s">
        <v>23</v>
      </c>
      <c r="E5" s="33">
        <v>5</v>
      </c>
      <c r="F5" s="33">
        <v>1</v>
      </c>
      <c r="G5" s="33">
        <v>5</v>
      </c>
      <c r="H5" s="33">
        <v>1</v>
      </c>
      <c r="I5" s="33">
        <v>1</v>
      </c>
      <c r="J5" s="33">
        <v>3</v>
      </c>
      <c r="K5" s="33">
        <v>3</v>
      </c>
      <c r="L5" s="33">
        <v>1</v>
      </c>
      <c r="M5" s="33">
        <v>5</v>
      </c>
      <c r="N5" s="33">
        <v>1</v>
      </c>
      <c r="O5" s="33">
        <v>5</v>
      </c>
      <c r="P5" s="33">
        <v>1</v>
      </c>
      <c r="Q5" s="33">
        <f>SUM(E5:P5)</f>
        <v>32</v>
      </c>
      <c r="R5" s="61">
        <f>Q5/12</f>
        <v>2.66666666666667</v>
      </c>
    </row>
    <row r="6" ht="15" customHeight="1" spans="1:18">
      <c r="A6" s="34">
        <v>2</v>
      </c>
      <c r="B6" s="35" t="s">
        <v>24</v>
      </c>
      <c r="C6" s="35" t="s">
        <v>22</v>
      </c>
      <c r="D6" s="35" t="s">
        <v>25</v>
      </c>
      <c r="E6" s="35">
        <v>5</v>
      </c>
      <c r="F6" s="35">
        <v>3</v>
      </c>
      <c r="G6" s="35">
        <v>7</v>
      </c>
      <c r="H6" s="35">
        <v>1</v>
      </c>
      <c r="I6" s="35">
        <v>1</v>
      </c>
      <c r="J6" s="35">
        <v>7</v>
      </c>
      <c r="K6" s="35">
        <v>5</v>
      </c>
      <c r="L6" s="35">
        <v>1</v>
      </c>
      <c r="M6" s="35">
        <v>7</v>
      </c>
      <c r="N6" s="35">
        <v>1</v>
      </c>
      <c r="O6" s="35">
        <v>1</v>
      </c>
      <c r="P6" s="35">
        <v>7</v>
      </c>
      <c r="Q6" s="35">
        <f t="shared" ref="Q6:Q24" si="0">SUM(E6:P6)</f>
        <v>46</v>
      </c>
      <c r="R6" s="62">
        <f t="shared" ref="R6:R24" si="1">Q6/12</f>
        <v>3.83333333333333</v>
      </c>
    </row>
    <row r="7" ht="15" customHeight="1" spans="1:18">
      <c r="A7" s="36">
        <v>3</v>
      </c>
      <c r="B7" s="37" t="s">
        <v>26</v>
      </c>
      <c r="C7" s="37" t="s">
        <v>22</v>
      </c>
      <c r="D7" s="37" t="s">
        <v>27</v>
      </c>
      <c r="E7" s="37">
        <v>3</v>
      </c>
      <c r="F7" s="37">
        <v>3</v>
      </c>
      <c r="G7" s="37">
        <v>3</v>
      </c>
      <c r="H7" s="37">
        <v>7</v>
      </c>
      <c r="I7" s="37">
        <v>7</v>
      </c>
      <c r="J7" s="37">
        <v>1</v>
      </c>
      <c r="K7" s="37">
        <v>7</v>
      </c>
      <c r="L7" s="37">
        <v>5</v>
      </c>
      <c r="M7" s="37">
        <v>3</v>
      </c>
      <c r="N7" s="37">
        <v>7</v>
      </c>
      <c r="O7" s="37">
        <v>7</v>
      </c>
      <c r="P7" s="37">
        <v>7</v>
      </c>
      <c r="Q7" s="37">
        <f t="shared" si="0"/>
        <v>60</v>
      </c>
      <c r="R7" s="63">
        <f t="shared" si="1"/>
        <v>5</v>
      </c>
    </row>
    <row r="8" ht="15" customHeight="1" spans="1:18">
      <c r="A8" s="34">
        <v>4</v>
      </c>
      <c r="B8" s="35" t="s">
        <v>28</v>
      </c>
      <c r="C8" s="35" t="s">
        <v>29</v>
      </c>
      <c r="D8" s="35" t="s">
        <v>23</v>
      </c>
      <c r="E8" s="35">
        <v>3</v>
      </c>
      <c r="F8" s="35">
        <v>1</v>
      </c>
      <c r="G8" s="35">
        <v>1</v>
      </c>
      <c r="H8" s="35">
        <v>7</v>
      </c>
      <c r="I8" s="35">
        <v>7</v>
      </c>
      <c r="J8" s="35">
        <v>5</v>
      </c>
      <c r="K8" s="35">
        <v>7</v>
      </c>
      <c r="L8" s="35">
        <v>7</v>
      </c>
      <c r="M8" s="35">
        <v>1</v>
      </c>
      <c r="N8" s="35">
        <v>3</v>
      </c>
      <c r="O8" s="35">
        <v>5</v>
      </c>
      <c r="P8" s="35">
        <v>3</v>
      </c>
      <c r="Q8" s="35">
        <f t="shared" si="0"/>
        <v>50</v>
      </c>
      <c r="R8" s="62">
        <f t="shared" si="1"/>
        <v>4.16666666666667</v>
      </c>
    </row>
    <row r="9" ht="15" customHeight="1" spans="1:18">
      <c r="A9" s="36">
        <v>5</v>
      </c>
      <c r="B9" s="37" t="s">
        <v>30</v>
      </c>
      <c r="C9" s="37" t="s">
        <v>29</v>
      </c>
      <c r="D9" s="37" t="s">
        <v>25</v>
      </c>
      <c r="E9" s="37">
        <v>7</v>
      </c>
      <c r="F9" s="37">
        <v>5</v>
      </c>
      <c r="G9" s="37">
        <v>7</v>
      </c>
      <c r="H9" s="37">
        <v>7</v>
      </c>
      <c r="I9" s="37">
        <v>3</v>
      </c>
      <c r="J9" s="37">
        <v>7</v>
      </c>
      <c r="K9" s="37">
        <v>7</v>
      </c>
      <c r="L9" s="37">
        <v>5</v>
      </c>
      <c r="M9" s="37">
        <v>5</v>
      </c>
      <c r="N9" s="37">
        <v>3</v>
      </c>
      <c r="O9" s="37">
        <v>3</v>
      </c>
      <c r="P9" s="37">
        <v>7</v>
      </c>
      <c r="Q9" s="37">
        <f t="shared" si="0"/>
        <v>66</v>
      </c>
      <c r="R9" s="63">
        <f t="shared" si="1"/>
        <v>5.5</v>
      </c>
    </row>
    <row r="10" ht="15" customHeight="1" spans="1:18">
      <c r="A10" s="34">
        <v>6</v>
      </c>
      <c r="B10" s="35" t="s">
        <v>31</v>
      </c>
      <c r="C10" s="35" t="s">
        <v>29</v>
      </c>
      <c r="D10" s="35" t="s">
        <v>27</v>
      </c>
      <c r="E10" s="35">
        <v>5</v>
      </c>
      <c r="F10" s="35">
        <v>7</v>
      </c>
      <c r="G10" s="35">
        <v>7</v>
      </c>
      <c r="H10" s="35">
        <v>3</v>
      </c>
      <c r="I10" s="35">
        <v>1</v>
      </c>
      <c r="J10" s="35">
        <v>5</v>
      </c>
      <c r="K10" s="35">
        <v>3</v>
      </c>
      <c r="L10" s="35">
        <v>3</v>
      </c>
      <c r="M10" s="35">
        <v>5</v>
      </c>
      <c r="N10" s="35">
        <v>7</v>
      </c>
      <c r="O10" s="35">
        <v>3</v>
      </c>
      <c r="P10" s="35">
        <v>7</v>
      </c>
      <c r="Q10" s="35">
        <f t="shared" si="0"/>
        <v>56</v>
      </c>
      <c r="R10" s="62">
        <f t="shared" si="1"/>
        <v>4.66666666666667</v>
      </c>
    </row>
    <row r="11" ht="15" customHeight="1" spans="1:18">
      <c r="A11" s="36">
        <v>7</v>
      </c>
      <c r="B11" s="37" t="s">
        <v>32</v>
      </c>
      <c r="C11" s="37" t="s">
        <v>33</v>
      </c>
      <c r="D11" s="37" t="s">
        <v>23</v>
      </c>
      <c r="E11" s="37">
        <v>7</v>
      </c>
      <c r="F11" s="37">
        <v>5</v>
      </c>
      <c r="G11" s="37">
        <v>1</v>
      </c>
      <c r="H11" s="37">
        <v>1</v>
      </c>
      <c r="I11" s="37">
        <v>7</v>
      </c>
      <c r="J11" s="37">
        <v>7</v>
      </c>
      <c r="K11" s="37">
        <v>5</v>
      </c>
      <c r="L11" s="37">
        <v>7</v>
      </c>
      <c r="M11" s="37">
        <v>3</v>
      </c>
      <c r="N11" s="37">
        <v>1</v>
      </c>
      <c r="O11" s="37">
        <v>7</v>
      </c>
      <c r="P11" s="37">
        <v>5</v>
      </c>
      <c r="Q11" s="37">
        <f t="shared" si="0"/>
        <v>56</v>
      </c>
      <c r="R11" s="63">
        <f t="shared" si="1"/>
        <v>4.66666666666667</v>
      </c>
    </row>
    <row r="12" ht="15" customHeight="1" spans="1:18">
      <c r="A12" s="34">
        <v>8</v>
      </c>
      <c r="B12" s="35" t="s">
        <v>34</v>
      </c>
      <c r="C12" s="35" t="s">
        <v>33</v>
      </c>
      <c r="D12" s="35" t="s">
        <v>25</v>
      </c>
      <c r="E12" s="35">
        <v>7</v>
      </c>
      <c r="F12" s="35">
        <v>1</v>
      </c>
      <c r="G12" s="35">
        <v>7</v>
      </c>
      <c r="H12" s="35">
        <v>7</v>
      </c>
      <c r="I12" s="35">
        <v>5</v>
      </c>
      <c r="J12" s="35">
        <v>5</v>
      </c>
      <c r="K12" s="35">
        <v>1</v>
      </c>
      <c r="L12" s="35">
        <v>7</v>
      </c>
      <c r="M12" s="35">
        <v>1</v>
      </c>
      <c r="N12" s="35">
        <v>7</v>
      </c>
      <c r="O12" s="35">
        <v>3</v>
      </c>
      <c r="P12" s="35">
        <v>7</v>
      </c>
      <c r="Q12" s="35">
        <f t="shared" si="0"/>
        <v>58</v>
      </c>
      <c r="R12" s="62">
        <f t="shared" si="1"/>
        <v>4.83333333333333</v>
      </c>
    </row>
    <row r="13" ht="15" customHeight="1" spans="1:18">
      <c r="A13" s="36">
        <v>9</v>
      </c>
      <c r="B13" s="37" t="s">
        <v>35</v>
      </c>
      <c r="C13" s="37" t="s">
        <v>33</v>
      </c>
      <c r="D13" s="37" t="s">
        <v>27</v>
      </c>
      <c r="E13" s="37">
        <v>7</v>
      </c>
      <c r="F13" s="37">
        <v>1</v>
      </c>
      <c r="G13" s="37">
        <v>1</v>
      </c>
      <c r="H13" s="37">
        <v>1</v>
      </c>
      <c r="I13" s="37">
        <v>3</v>
      </c>
      <c r="J13" s="37">
        <v>3</v>
      </c>
      <c r="K13" s="37">
        <v>5</v>
      </c>
      <c r="L13" s="37">
        <v>5</v>
      </c>
      <c r="M13" s="37">
        <v>5</v>
      </c>
      <c r="N13" s="37">
        <v>3</v>
      </c>
      <c r="O13" s="37">
        <v>1</v>
      </c>
      <c r="P13" s="37">
        <v>7</v>
      </c>
      <c r="Q13" s="37">
        <f t="shared" si="0"/>
        <v>42</v>
      </c>
      <c r="R13" s="63">
        <f t="shared" si="1"/>
        <v>3.5</v>
      </c>
    </row>
    <row r="14" ht="15" customHeight="1" spans="1:18">
      <c r="A14" s="34">
        <v>10</v>
      </c>
      <c r="B14" s="35" t="s">
        <v>36</v>
      </c>
      <c r="C14" s="35" t="s">
        <v>33</v>
      </c>
      <c r="D14" s="35" t="s">
        <v>27</v>
      </c>
      <c r="E14" s="35">
        <v>7</v>
      </c>
      <c r="F14" s="35">
        <v>3</v>
      </c>
      <c r="G14" s="35">
        <v>1</v>
      </c>
      <c r="H14" s="35">
        <v>1</v>
      </c>
      <c r="I14" s="35">
        <v>7</v>
      </c>
      <c r="J14" s="35">
        <v>1</v>
      </c>
      <c r="K14" s="35">
        <v>1</v>
      </c>
      <c r="L14" s="35">
        <v>3</v>
      </c>
      <c r="M14" s="35">
        <v>7</v>
      </c>
      <c r="N14" s="35">
        <v>7</v>
      </c>
      <c r="O14" s="35">
        <v>3</v>
      </c>
      <c r="P14" s="35">
        <v>7</v>
      </c>
      <c r="Q14" s="35">
        <f t="shared" si="0"/>
        <v>48</v>
      </c>
      <c r="R14" s="62">
        <f t="shared" si="1"/>
        <v>4</v>
      </c>
    </row>
    <row r="15" ht="15" customHeight="1" spans="1:18">
      <c r="A15" s="36">
        <v>11</v>
      </c>
      <c r="B15" s="37" t="s">
        <v>37</v>
      </c>
      <c r="C15" s="37" t="s">
        <v>38</v>
      </c>
      <c r="D15" s="37" t="s">
        <v>23</v>
      </c>
      <c r="E15" s="37">
        <v>5</v>
      </c>
      <c r="F15" s="37">
        <v>5</v>
      </c>
      <c r="G15" s="37">
        <v>3</v>
      </c>
      <c r="H15" s="37">
        <v>7</v>
      </c>
      <c r="I15" s="37">
        <v>1</v>
      </c>
      <c r="J15" s="37">
        <v>3</v>
      </c>
      <c r="K15" s="37">
        <v>1</v>
      </c>
      <c r="L15" s="37">
        <v>1</v>
      </c>
      <c r="M15" s="37">
        <v>3</v>
      </c>
      <c r="N15" s="37">
        <v>1</v>
      </c>
      <c r="O15" s="37">
        <v>5</v>
      </c>
      <c r="P15" s="37">
        <v>7</v>
      </c>
      <c r="Q15" s="37">
        <f t="shared" si="0"/>
        <v>42</v>
      </c>
      <c r="R15" s="63">
        <f t="shared" si="1"/>
        <v>3.5</v>
      </c>
    </row>
    <row r="16" ht="15" customHeight="1" spans="1:18">
      <c r="A16" s="34">
        <v>12</v>
      </c>
      <c r="B16" s="35" t="s">
        <v>39</v>
      </c>
      <c r="C16" s="35" t="s">
        <v>38</v>
      </c>
      <c r="D16" s="35" t="s">
        <v>25</v>
      </c>
      <c r="E16" s="35">
        <v>1</v>
      </c>
      <c r="F16" s="35">
        <v>3</v>
      </c>
      <c r="G16" s="35">
        <v>7</v>
      </c>
      <c r="H16" s="35">
        <v>5</v>
      </c>
      <c r="I16" s="35">
        <v>5</v>
      </c>
      <c r="J16" s="35">
        <v>3</v>
      </c>
      <c r="K16" s="35">
        <v>3</v>
      </c>
      <c r="L16" s="35">
        <v>7</v>
      </c>
      <c r="M16" s="35">
        <v>7</v>
      </c>
      <c r="N16" s="35">
        <v>1</v>
      </c>
      <c r="O16" s="35">
        <v>3</v>
      </c>
      <c r="P16" s="35">
        <v>7</v>
      </c>
      <c r="Q16" s="35">
        <f t="shared" si="0"/>
        <v>52</v>
      </c>
      <c r="R16" s="62">
        <f t="shared" si="1"/>
        <v>4.33333333333333</v>
      </c>
    </row>
    <row r="17" ht="15" customHeight="1" spans="1:18">
      <c r="A17" s="36">
        <v>13</v>
      </c>
      <c r="B17" s="37" t="s">
        <v>40</v>
      </c>
      <c r="C17" s="37" t="s">
        <v>38</v>
      </c>
      <c r="D17" s="37" t="s">
        <v>27</v>
      </c>
      <c r="E17" s="37">
        <v>3</v>
      </c>
      <c r="F17" s="37">
        <v>5</v>
      </c>
      <c r="G17" s="37">
        <v>5</v>
      </c>
      <c r="H17" s="37">
        <v>1</v>
      </c>
      <c r="I17" s="37">
        <v>7</v>
      </c>
      <c r="J17" s="37">
        <v>5</v>
      </c>
      <c r="K17" s="37">
        <v>1</v>
      </c>
      <c r="L17" s="37">
        <v>5</v>
      </c>
      <c r="M17" s="37">
        <v>1</v>
      </c>
      <c r="N17" s="37">
        <v>5</v>
      </c>
      <c r="O17" s="37">
        <v>7</v>
      </c>
      <c r="P17" s="37">
        <v>5</v>
      </c>
      <c r="Q17" s="37">
        <f t="shared" si="0"/>
        <v>50</v>
      </c>
      <c r="R17" s="63">
        <f t="shared" si="1"/>
        <v>4.16666666666667</v>
      </c>
    </row>
    <row r="18" ht="15" customHeight="1" spans="1:18">
      <c r="A18" s="34">
        <v>14</v>
      </c>
      <c r="B18" s="35" t="s">
        <v>41</v>
      </c>
      <c r="C18" s="35" t="s">
        <v>38</v>
      </c>
      <c r="D18" s="35" t="s">
        <v>27</v>
      </c>
      <c r="E18" s="35">
        <v>3</v>
      </c>
      <c r="F18" s="35">
        <v>7</v>
      </c>
      <c r="G18" s="35">
        <v>7</v>
      </c>
      <c r="H18" s="35">
        <v>3</v>
      </c>
      <c r="I18" s="35">
        <v>7</v>
      </c>
      <c r="J18" s="35">
        <v>3</v>
      </c>
      <c r="K18" s="35">
        <v>3</v>
      </c>
      <c r="L18" s="35">
        <v>5</v>
      </c>
      <c r="M18" s="35">
        <v>7</v>
      </c>
      <c r="N18" s="35">
        <v>5</v>
      </c>
      <c r="O18" s="35">
        <v>1</v>
      </c>
      <c r="P18" s="35">
        <v>5</v>
      </c>
      <c r="Q18" s="35">
        <f t="shared" si="0"/>
        <v>56</v>
      </c>
      <c r="R18" s="62">
        <f t="shared" si="1"/>
        <v>4.66666666666667</v>
      </c>
    </row>
    <row r="19" ht="15" customHeight="1" spans="1:18">
      <c r="A19" s="36">
        <v>15</v>
      </c>
      <c r="B19" s="37" t="s">
        <v>42</v>
      </c>
      <c r="C19" s="37" t="s">
        <v>38</v>
      </c>
      <c r="D19" s="37" t="s">
        <v>27</v>
      </c>
      <c r="E19" s="37">
        <v>5</v>
      </c>
      <c r="F19" s="37">
        <v>3</v>
      </c>
      <c r="G19" s="37">
        <v>3</v>
      </c>
      <c r="H19" s="37">
        <v>3</v>
      </c>
      <c r="I19" s="37">
        <v>7</v>
      </c>
      <c r="J19" s="37">
        <v>3</v>
      </c>
      <c r="K19" s="37">
        <v>1</v>
      </c>
      <c r="L19" s="37">
        <v>3</v>
      </c>
      <c r="M19" s="37">
        <v>5</v>
      </c>
      <c r="N19" s="37">
        <v>3</v>
      </c>
      <c r="O19" s="37">
        <v>7</v>
      </c>
      <c r="P19" s="37">
        <v>1</v>
      </c>
      <c r="Q19" s="37">
        <f t="shared" si="0"/>
        <v>44</v>
      </c>
      <c r="R19" s="63">
        <f t="shared" si="1"/>
        <v>3.66666666666667</v>
      </c>
    </row>
    <row r="20" ht="15" customHeight="1" spans="1:18">
      <c r="A20" s="34">
        <v>16</v>
      </c>
      <c r="B20" s="35" t="s">
        <v>43</v>
      </c>
      <c r="C20" s="35" t="s">
        <v>38</v>
      </c>
      <c r="D20" s="35" t="s">
        <v>27</v>
      </c>
      <c r="E20" s="35">
        <v>7</v>
      </c>
      <c r="F20" s="35">
        <v>5</v>
      </c>
      <c r="G20" s="35">
        <v>7</v>
      </c>
      <c r="H20" s="35">
        <v>5</v>
      </c>
      <c r="I20" s="35">
        <v>5</v>
      </c>
      <c r="J20" s="35">
        <v>7</v>
      </c>
      <c r="K20" s="35">
        <v>7</v>
      </c>
      <c r="L20" s="35">
        <v>3</v>
      </c>
      <c r="M20" s="35">
        <v>1</v>
      </c>
      <c r="N20" s="35">
        <v>3</v>
      </c>
      <c r="O20" s="35">
        <v>3</v>
      </c>
      <c r="P20" s="35">
        <v>1</v>
      </c>
      <c r="Q20" s="35">
        <f t="shared" si="0"/>
        <v>54</v>
      </c>
      <c r="R20" s="62">
        <f t="shared" si="1"/>
        <v>4.5</v>
      </c>
    </row>
    <row r="21" ht="15" customHeight="1" spans="1:18">
      <c r="A21" s="36">
        <v>17</v>
      </c>
      <c r="B21" s="37" t="s">
        <v>44</v>
      </c>
      <c r="C21" s="37" t="s">
        <v>45</v>
      </c>
      <c r="D21" s="37" t="s">
        <v>23</v>
      </c>
      <c r="E21" s="37">
        <v>5</v>
      </c>
      <c r="F21" s="37">
        <v>5</v>
      </c>
      <c r="G21" s="37">
        <v>3</v>
      </c>
      <c r="H21" s="37">
        <v>3</v>
      </c>
      <c r="I21" s="37">
        <v>7</v>
      </c>
      <c r="J21" s="37">
        <v>1</v>
      </c>
      <c r="K21" s="37">
        <v>7</v>
      </c>
      <c r="L21" s="37">
        <v>7</v>
      </c>
      <c r="M21" s="37">
        <v>3</v>
      </c>
      <c r="N21" s="37">
        <v>3</v>
      </c>
      <c r="O21" s="37">
        <v>1</v>
      </c>
      <c r="P21" s="37">
        <v>3</v>
      </c>
      <c r="Q21" s="37">
        <f t="shared" si="0"/>
        <v>48</v>
      </c>
      <c r="R21" s="63">
        <f t="shared" si="1"/>
        <v>4</v>
      </c>
    </row>
    <row r="22" ht="15" customHeight="1" spans="1:18">
      <c r="A22" s="34">
        <v>18</v>
      </c>
      <c r="B22" s="35" t="s">
        <v>46</v>
      </c>
      <c r="C22" s="35" t="s">
        <v>45</v>
      </c>
      <c r="D22" s="35" t="s">
        <v>25</v>
      </c>
      <c r="E22" s="35">
        <v>3</v>
      </c>
      <c r="F22" s="35">
        <v>1</v>
      </c>
      <c r="G22" s="35">
        <v>1</v>
      </c>
      <c r="H22" s="35">
        <v>1</v>
      </c>
      <c r="I22" s="35">
        <v>1</v>
      </c>
      <c r="J22" s="35">
        <v>7</v>
      </c>
      <c r="K22" s="35">
        <v>3</v>
      </c>
      <c r="L22" s="35">
        <v>1</v>
      </c>
      <c r="M22" s="35">
        <v>5</v>
      </c>
      <c r="N22" s="35">
        <v>7</v>
      </c>
      <c r="O22" s="35">
        <v>3</v>
      </c>
      <c r="P22" s="35">
        <v>1</v>
      </c>
      <c r="Q22" s="35">
        <f t="shared" si="0"/>
        <v>34</v>
      </c>
      <c r="R22" s="62">
        <f t="shared" si="1"/>
        <v>2.83333333333333</v>
      </c>
    </row>
    <row r="23" ht="15" customHeight="1" spans="1:18">
      <c r="A23" s="36">
        <v>19</v>
      </c>
      <c r="B23" s="37" t="s">
        <v>47</v>
      </c>
      <c r="C23" s="37" t="s">
        <v>45</v>
      </c>
      <c r="D23" s="37" t="s">
        <v>27</v>
      </c>
      <c r="E23" s="37">
        <v>3</v>
      </c>
      <c r="F23" s="37">
        <v>3</v>
      </c>
      <c r="G23" s="37">
        <v>3</v>
      </c>
      <c r="H23" s="37">
        <v>1</v>
      </c>
      <c r="I23" s="37">
        <v>3</v>
      </c>
      <c r="J23" s="37">
        <v>3</v>
      </c>
      <c r="K23" s="37">
        <v>1</v>
      </c>
      <c r="L23" s="37">
        <v>1</v>
      </c>
      <c r="M23" s="37">
        <v>1</v>
      </c>
      <c r="N23" s="37">
        <v>5</v>
      </c>
      <c r="O23" s="37">
        <v>7</v>
      </c>
      <c r="P23" s="37">
        <v>3</v>
      </c>
      <c r="Q23" s="37">
        <f t="shared" si="0"/>
        <v>34</v>
      </c>
      <c r="R23" s="63">
        <f t="shared" si="1"/>
        <v>2.83333333333333</v>
      </c>
    </row>
    <row r="24" ht="15" customHeight="1" spans="1:18">
      <c r="A24" s="34">
        <v>20</v>
      </c>
      <c r="B24" s="35" t="s">
        <v>48</v>
      </c>
      <c r="C24" s="35" t="s">
        <v>45</v>
      </c>
      <c r="D24" s="35" t="s">
        <v>27</v>
      </c>
      <c r="E24" s="35">
        <v>5</v>
      </c>
      <c r="F24" s="35">
        <v>1</v>
      </c>
      <c r="G24" s="35">
        <v>7</v>
      </c>
      <c r="H24" s="35">
        <v>7</v>
      </c>
      <c r="I24" s="35">
        <v>7</v>
      </c>
      <c r="J24" s="35">
        <v>7</v>
      </c>
      <c r="K24" s="35">
        <v>1</v>
      </c>
      <c r="L24" s="35">
        <v>7</v>
      </c>
      <c r="M24" s="35">
        <v>7</v>
      </c>
      <c r="N24" s="35">
        <v>1</v>
      </c>
      <c r="O24" s="35">
        <v>1</v>
      </c>
      <c r="P24" s="35">
        <v>1</v>
      </c>
      <c r="Q24" s="35">
        <f t="shared" si="0"/>
        <v>52</v>
      </c>
      <c r="R24" s="62">
        <f t="shared" si="1"/>
        <v>4.33333333333333</v>
      </c>
    </row>
    <row r="25" ht="15" customHeight="1" spans="1:18">
      <c r="A25" s="38" t="s">
        <v>49</v>
      </c>
      <c r="B25" s="39"/>
      <c r="C25" s="39"/>
      <c r="D25" s="40"/>
      <c r="E25" s="47">
        <f>SUM(E5:E24)</f>
        <v>96</v>
      </c>
      <c r="F25" s="47">
        <f t="shared" ref="F25:Q25" si="2">SUM(F5:F24)</f>
        <v>68</v>
      </c>
      <c r="G25" s="47">
        <f t="shared" si="2"/>
        <v>86</v>
      </c>
      <c r="H25" s="47">
        <f t="shared" si="2"/>
        <v>72</v>
      </c>
      <c r="I25" s="47">
        <f t="shared" si="2"/>
        <v>92</v>
      </c>
      <c r="J25" s="47">
        <f t="shared" si="2"/>
        <v>86</v>
      </c>
      <c r="K25" s="47">
        <f t="shared" si="2"/>
        <v>72</v>
      </c>
      <c r="L25" s="47">
        <f t="shared" si="2"/>
        <v>84</v>
      </c>
      <c r="M25" s="47">
        <f t="shared" si="2"/>
        <v>82</v>
      </c>
      <c r="N25" s="47">
        <f t="shared" si="2"/>
        <v>74</v>
      </c>
      <c r="O25" s="47">
        <f t="shared" si="2"/>
        <v>76</v>
      </c>
      <c r="P25" s="47">
        <f t="shared" si="2"/>
        <v>92</v>
      </c>
      <c r="Q25" s="47">
        <f t="shared" si="2"/>
        <v>980</v>
      </c>
      <c r="R25" s="64"/>
    </row>
    <row r="26" ht="15" customHeight="1"/>
    <row r="40" ht="22" customHeight="1"/>
    <row r="41" ht="25" customHeight="1" spans="3:16">
      <c r="C41" s="29" t="s">
        <v>50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  <row r="42" ht="22" customHeight="1"/>
    <row r="43" ht="22" customHeight="1" spans="1:1">
      <c r="A43" s="4" t="str">
        <f>A3</f>
        <v>单位名称: 某图书贸易公司</v>
      </c>
    </row>
    <row r="44" ht="22" customHeight="1" spans="1:18">
      <c r="A44" s="41" t="s">
        <v>3</v>
      </c>
      <c r="B44" s="42" t="s">
        <v>51</v>
      </c>
      <c r="C44" s="42"/>
      <c r="D44" s="42" t="s">
        <v>52</v>
      </c>
      <c r="E44" s="42" t="s">
        <v>53</v>
      </c>
      <c r="F44" s="42"/>
      <c r="G44" s="42" t="s">
        <v>54</v>
      </c>
      <c r="H44" s="42"/>
      <c r="I44" s="42" t="s">
        <v>55</v>
      </c>
      <c r="J44" s="42"/>
      <c r="K44" s="52" t="s">
        <v>56</v>
      </c>
      <c r="L44" s="53"/>
      <c r="M44" s="53"/>
      <c r="N44" s="53"/>
      <c r="O44" s="53"/>
      <c r="P44" s="53"/>
      <c r="Q44" s="53"/>
      <c r="R44" s="53"/>
    </row>
    <row r="45" ht="22" customHeight="1" spans="1:18">
      <c r="A45" s="43">
        <v>1</v>
      </c>
      <c r="B45" s="44" t="s">
        <v>22</v>
      </c>
      <c r="C45" s="44"/>
      <c r="D45" s="44">
        <v>3</v>
      </c>
      <c r="E45" s="44">
        <f>Q5+Q6+Q7</f>
        <v>138</v>
      </c>
      <c r="F45" s="44"/>
      <c r="G45" s="48">
        <f>E45/$E$50</f>
        <v>0.140816326530612</v>
      </c>
      <c r="H45" s="48"/>
      <c r="I45" s="44"/>
      <c r="J45" s="44"/>
      <c r="K45" s="54"/>
      <c r="L45" s="55"/>
      <c r="M45" s="55"/>
      <c r="N45" s="55"/>
      <c r="O45" s="55"/>
      <c r="P45" s="55"/>
      <c r="Q45" s="55"/>
      <c r="R45" s="65"/>
    </row>
    <row r="46" ht="22" customHeight="1" spans="1:18">
      <c r="A46" s="34">
        <v>2</v>
      </c>
      <c r="B46" s="35" t="s">
        <v>29</v>
      </c>
      <c r="C46" s="35"/>
      <c r="D46" s="35">
        <v>3</v>
      </c>
      <c r="E46" s="35">
        <f>Q8+Q9+Q10</f>
        <v>172</v>
      </c>
      <c r="F46" s="35"/>
      <c r="G46" s="49">
        <f>E46/$E$50</f>
        <v>0.175510204081633</v>
      </c>
      <c r="H46" s="49"/>
      <c r="I46" s="35"/>
      <c r="J46" s="35"/>
      <c r="K46" s="56"/>
      <c r="L46" s="57"/>
      <c r="M46" s="57"/>
      <c r="N46" s="57"/>
      <c r="O46" s="57"/>
      <c r="P46" s="57"/>
      <c r="Q46" s="57"/>
      <c r="R46" s="66"/>
    </row>
    <row r="47" ht="22" customHeight="1" spans="1:18">
      <c r="A47" s="36">
        <v>3</v>
      </c>
      <c r="B47" s="37" t="s">
        <v>33</v>
      </c>
      <c r="C47" s="37"/>
      <c r="D47" s="37">
        <v>4</v>
      </c>
      <c r="E47" s="37">
        <f>Q11+Q12+Q13+Q14</f>
        <v>204</v>
      </c>
      <c r="F47" s="37"/>
      <c r="G47" s="50">
        <f>E47/$E$50</f>
        <v>0.208163265306122</v>
      </c>
      <c r="H47" s="50"/>
      <c r="I47" s="37"/>
      <c r="J47" s="37"/>
      <c r="K47" s="56"/>
      <c r="L47" s="57"/>
      <c r="M47" s="57"/>
      <c r="N47" s="57"/>
      <c r="O47" s="57"/>
      <c r="P47" s="57"/>
      <c r="Q47" s="57"/>
      <c r="R47" s="66"/>
    </row>
    <row r="48" ht="22" customHeight="1" spans="1:18">
      <c r="A48" s="34">
        <v>4</v>
      </c>
      <c r="B48" s="35" t="s">
        <v>38</v>
      </c>
      <c r="C48" s="35"/>
      <c r="D48" s="35">
        <v>6</v>
      </c>
      <c r="E48" s="35">
        <f>Q15+Q16+Q17+Q18+Q19+Q20</f>
        <v>298</v>
      </c>
      <c r="F48" s="35"/>
      <c r="G48" s="49">
        <f>E48/$E$50</f>
        <v>0.304081632653061</v>
      </c>
      <c r="H48" s="49"/>
      <c r="I48" s="35" t="s">
        <v>57</v>
      </c>
      <c r="J48" s="35"/>
      <c r="K48" s="56"/>
      <c r="L48" s="57"/>
      <c r="M48" s="57"/>
      <c r="N48" s="57"/>
      <c r="O48" s="57"/>
      <c r="P48" s="57"/>
      <c r="Q48" s="57"/>
      <c r="R48" s="66"/>
    </row>
    <row r="49" ht="22" customHeight="1" spans="1:18">
      <c r="A49" s="36">
        <v>5</v>
      </c>
      <c r="B49" s="37" t="s">
        <v>45</v>
      </c>
      <c r="C49" s="37"/>
      <c r="D49" s="37">
        <v>4</v>
      </c>
      <c r="E49" s="37">
        <f>Q21+Q22+Q23+Q24</f>
        <v>168</v>
      </c>
      <c r="F49" s="37"/>
      <c r="G49" s="50">
        <f>E49/$E$50</f>
        <v>0.171428571428571</v>
      </c>
      <c r="H49" s="50"/>
      <c r="I49" s="37"/>
      <c r="J49" s="37"/>
      <c r="K49" s="56"/>
      <c r="L49" s="57"/>
      <c r="M49" s="57"/>
      <c r="N49" s="57"/>
      <c r="O49" s="57"/>
      <c r="P49" s="57"/>
      <c r="Q49" s="57"/>
      <c r="R49" s="66"/>
    </row>
    <row r="50" ht="22" customHeight="1" spans="1:18">
      <c r="A50" s="45">
        <v>6</v>
      </c>
      <c r="B50" s="46" t="s">
        <v>58</v>
      </c>
      <c r="C50" s="46"/>
      <c r="D50" s="46">
        <f>SUM(D45:D49)</f>
        <v>20</v>
      </c>
      <c r="E50" s="46">
        <f>SUM(E45:E49)</f>
        <v>980</v>
      </c>
      <c r="F50" s="46"/>
      <c r="G50" s="51">
        <f>SUM(G45:G49)</f>
        <v>1</v>
      </c>
      <c r="H50" s="51"/>
      <c r="I50" s="46"/>
      <c r="J50" s="46"/>
      <c r="K50" s="58"/>
      <c r="L50" s="59"/>
      <c r="M50" s="59"/>
      <c r="N50" s="59"/>
      <c r="O50" s="59"/>
      <c r="P50" s="59"/>
      <c r="Q50" s="59"/>
      <c r="R50" s="67"/>
    </row>
    <row r="51" ht="22" customHeight="1"/>
    <row r="52" ht="22" customHeight="1"/>
    <row r="53" ht="22" customHeight="1"/>
    <row r="54" s="2" customFormat="1" ht="22" customHeight="1"/>
    <row r="55" ht="22" customHeight="1"/>
    <row r="56" ht="22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0" customHeight="1"/>
    <row r="70" ht="20" customHeight="1"/>
  </sheetData>
  <mergeCells count="33">
    <mergeCell ref="C1:P1"/>
    <mergeCell ref="A25:D25"/>
    <mergeCell ref="C41:P41"/>
    <mergeCell ref="B44:C44"/>
    <mergeCell ref="E44:F44"/>
    <mergeCell ref="G44:H44"/>
    <mergeCell ref="I44:J44"/>
    <mergeCell ref="K44:R44"/>
    <mergeCell ref="B45:C45"/>
    <mergeCell ref="E45:F45"/>
    <mergeCell ref="G45:H45"/>
    <mergeCell ref="I45:J45"/>
    <mergeCell ref="B46:C46"/>
    <mergeCell ref="E46:F46"/>
    <mergeCell ref="G46:H46"/>
    <mergeCell ref="I46:J46"/>
    <mergeCell ref="B47:C47"/>
    <mergeCell ref="E47:F47"/>
    <mergeCell ref="G47:H47"/>
    <mergeCell ref="I47:J47"/>
    <mergeCell ref="B48:C48"/>
    <mergeCell ref="E48:F48"/>
    <mergeCell ref="G48:H48"/>
    <mergeCell ref="I48:J48"/>
    <mergeCell ref="B49:C49"/>
    <mergeCell ref="E49:F49"/>
    <mergeCell ref="G49:H49"/>
    <mergeCell ref="I49:J49"/>
    <mergeCell ref="B50:C50"/>
    <mergeCell ref="E50:F50"/>
    <mergeCell ref="G50:H50"/>
    <mergeCell ref="I50:J50"/>
    <mergeCell ref="K45:R50"/>
  </mergeCells>
  <conditionalFormatting sqref="Q5:Q2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{4406dc42-2d58-47be-9fd4-f601975c859d}</x14:id>
        </ext>
      </extLst>
    </cfRule>
  </conditionalFormatting>
  <conditionalFormatting sqref="R5:R24">
    <cfRule type="top10" dxfId="0" priority="1" rank="3"/>
  </conditionalFormatting>
  <printOptions horizontalCentered="1"/>
  <pageMargins left="0.471527777777778" right="0.590277777777778" top="0.590277777777778" bottom="0.707638888888889" header="0.5" footer="0.5"/>
  <pageSetup paperSize="9" scale="85" orientation="landscape" horizont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6dc42-2d58-47be-9fd4-f601975c85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Q5:Q24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0"/>
  <sheetViews>
    <sheetView showGridLines="0" showZeros="0" workbookViewId="0">
      <selection activeCell="T21" sqref="T21"/>
    </sheetView>
  </sheetViews>
  <sheetFormatPr defaultColWidth="9" defaultRowHeight="16.8"/>
  <cols>
    <col min="1" max="1" width="5.58653846153846" style="1" customWidth="1"/>
    <col min="2" max="2" width="12.625" style="1"/>
    <col min="3" max="3" width="9" style="1"/>
    <col min="4" max="4" width="12.625" style="1"/>
    <col min="5" max="16" width="7.22115384615385" style="1" customWidth="1"/>
    <col min="17" max="17" width="9.40384615384615" style="1" customWidth="1"/>
    <col min="18" max="18" width="10" style="1" customWidth="1"/>
    <col min="19" max="16384" width="9" style="1"/>
  </cols>
  <sheetData>
    <row r="1" ht="25" customHeight="1" spans="3:16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3" ht="21" customHeight="1" spans="1:18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2" t="s">
        <v>2</v>
      </c>
    </row>
    <row r="4" s="1" customFormat="1" ht="18" customHeight="1" spans="1:18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</row>
    <row r="5" ht="15" customHeight="1" spans="1:18">
      <c r="A5" s="7">
        <v>1</v>
      </c>
      <c r="B5" s="7" t="s">
        <v>21</v>
      </c>
      <c r="C5" s="7" t="s">
        <v>22</v>
      </c>
      <c r="D5" s="7" t="s">
        <v>23</v>
      </c>
      <c r="E5" s="7">
        <v>5</v>
      </c>
      <c r="F5" s="7">
        <v>1</v>
      </c>
      <c r="G5" s="7">
        <v>5</v>
      </c>
      <c r="H5" s="7">
        <v>1</v>
      </c>
      <c r="I5" s="7">
        <v>1</v>
      </c>
      <c r="J5" s="7">
        <v>3</v>
      </c>
      <c r="K5" s="7">
        <v>3</v>
      </c>
      <c r="L5" s="7">
        <v>1</v>
      </c>
      <c r="M5" s="7">
        <v>5</v>
      </c>
      <c r="N5" s="7">
        <v>1</v>
      </c>
      <c r="O5" s="7">
        <v>5</v>
      </c>
      <c r="P5" s="7">
        <v>1</v>
      </c>
      <c r="Q5" s="7">
        <f t="shared" ref="Q5:Q24" si="0">SUM(E5:P5)</f>
        <v>32</v>
      </c>
      <c r="R5" s="23">
        <f t="shared" ref="R5:R24" si="1">Q5/12</f>
        <v>2.66666666666667</v>
      </c>
    </row>
    <row r="6" ht="15" customHeight="1" spans="1:18">
      <c r="A6" s="8">
        <v>2</v>
      </c>
      <c r="B6" s="8" t="s">
        <v>24</v>
      </c>
      <c r="C6" s="8" t="s">
        <v>22</v>
      </c>
      <c r="D6" s="8" t="s">
        <v>25</v>
      </c>
      <c r="E6" s="8">
        <v>5</v>
      </c>
      <c r="F6" s="8">
        <v>3</v>
      </c>
      <c r="G6" s="8">
        <v>7</v>
      </c>
      <c r="H6" s="8">
        <v>1</v>
      </c>
      <c r="I6" s="8">
        <v>1</v>
      </c>
      <c r="J6" s="8">
        <v>7</v>
      </c>
      <c r="K6" s="8">
        <v>5</v>
      </c>
      <c r="L6" s="8">
        <v>1</v>
      </c>
      <c r="M6" s="8">
        <v>7</v>
      </c>
      <c r="N6" s="8">
        <v>1</v>
      </c>
      <c r="O6" s="8">
        <v>1</v>
      </c>
      <c r="P6" s="8">
        <v>7</v>
      </c>
      <c r="Q6" s="8">
        <f t="shared" si="0"/>
        <v>46</v>
      </c>
      <c r="R6" s="24">
        <f t="shared" si="1"/>
        <v>3.83333333333333</v>
      </c>
    </row>
    <row r="7" ht="15" customHeight="1" spans="1:18">
      <c r="A7" s="7">
        <v>3</v>
      </c>
      <c r="B7" s="7" t="s">
        <v>26</v>
      </c>
      <c r="C7" s="7" t="s">
        <v>22</v>
      </c>
      <c r="D7" s="7" t="s">
        <v>27</v>
      </c>
      <c r="E7" s="7">
        <v>3</v>
      </c>
      <c r="F7" s="7">
        <v>3</v>
      </c>
      <c r="G7" s="7">
        <v>3</v>
      </c>
      <c r="H7" s="7">
        <v>7</v>
      </c>
      <c r="I7" s="7">
        <v>7</v>
      </c>
      <c r="J7" s="7">
        <v>1</v>
      </c>
      <c r="K7" s="7">
        <v>7</v>
      </c>
      <c r="L7" s="7">
        <v>5</v>
      </c>
      <c r="M7" s="7">
        <v>3</v>
      </c>
      <c r="N7" s="7">
        <v>7</v>
      </c>
      <c r="O7" s="7">
        <v>7</v>
      </c>
      <c r="P7" s="7">
        <v>7</v>
      </c>
      <c r="Q7" s="7">
        <f t="shared" si="0"/>
        <v>60</v>
      </c>
      <c r="R7" s="23">
        <f t="shared" si="1"/>
        <v>5</v>
      </c>
    </row>
    <row r="8" ht="15" customHeight="1" spans="1:18">
      <c r="A8" s="8">
        <v>4</v>
      </c>
      <c r="B8" s="8" t="s">
        <v>28</v>
      </c>
      <c r="C8" s="8" t="s">
        <v>29</v>
      </c>
      <c r="D8" s="8" t="s">
        <v>23</v>
      </c>
      <c r="E8" s="8">
        <v>3</v>
      </c>
      <c r="F8" s="8">
        <v>1</v>
      </c>
      <c r="G8" s="8">
        <v>1</v>
      </c>
      <c r="H8" s="8">
        <v>7</v>
      </c>
      <c r="I8" s="8">
        <v>7</v>
      </c>
      <c r="J8" s="8">
        <v>5</v>
      </c>
      <c r="K8" s="8">
        <v>7</v>
      </c>
      <c r="L8" s="8">
        <v>7</v>
      </c>
      <c r="M8" s="8">
        <v>1</v>
      </c>
      <c r="N8" s="8">
        <v>3</v>
      </c>
      <c r="O8" s="8">
        <v>5</v>
      </c>
      <c r="P8" s="8">
        <v>3</v>
      </c>
      <c r="Q8" s="8">
        <f t="shared" si="0"/>
        <v>50</v>
      </c>
      <c r="R8" s="24">
        <f t="shared" si="1"/>
        <v>4.16666666666667</v>
      </c>
    </row>
    <row r="9" ht="15" customHeight="1" spans="1:18">
      <c r="A9" s="7">
        <v>5</v>
      </c>
      <c r="B9" s="7" t="s">
        <v>30</v>
      </c>
      <c r="C9" s="7" t="s">
        <v>29</v>
      </c>
      <c r="D9" s="7" t="s">
        <v>25</v>
      </c>
      <c r="E9" s="7">
        <v>7</v>
      </c>
      <c r="F9" s="7">
        <v>5</v>
      </c>
      <c r="G9" s="7">
        <v>7</v>
      </c>
      <c r="H9" s="7">
        <v>7</v>
      </c>
      <c r="I9" s="7">
        <v>3</v>
      </c>
      <c r="J9" s="7">
        <v>7</v>
      </c>
      <c r="K9" s="7">
        <v>7</v>
      </c>
      <c r="L9" s="7">
        <v>5</v>
      </c>
      <c r="M9" s="7">
        <v>5</v>
      </c>
      <c r="N9" s="7">
        <v>3</v>
      </c>
      <c r="O9" s="7">
        <v>3</v>
      </c>
      <c r="P9" s="7">
        <v>7</v>
      </c>
      <c r="Q9" s="7">
        <f t="shared" si="0"/>
        <v>66</v>
      </c>
      <c r="R9" s="23">
        <f t="shared" si="1"/>
        <v>5.5</v>
      </c>
    </row>
    <row r="10" ht="15" customHeight="1" spans="1:18">
      <c r="A10" s="8">
        <v>6</v>
      </c>
      <c r="B10" s="8" t="s">
        <v>31</v>
      </c>
      <c r="C10" s="8" t="s">
        <v>29</v>
      </c>
      <c r="D10" s="8" t="s">
        <v>27</v>
      </c>
      <c r="E10" s="8">
        <v>5</v>
      </c>
      <c r="F10" s="8">
        <v>7</v>
      </c>
      <c r="G10" s="8">
        <v>7</v>
      </c>
      <c r="H10" s="8">
        <v>3</v>
      </c>
      <c r="I10" s="8">
        <v>1</v>
      </c>
      <c r="J10" s="8">
        <v>5</v>
      </c>
      <c r="K10" s="8">
        <v>3</v>
      </c>
      <c r="L10" s="8">
        <v>3</v>
      </c>
      <c r="M10" s="8">
        <v>5</v>
      </c>
      <c r="N10" s="8">
        <v>7</v>
      </c>
      <c r="O10" s="8">
        <v>3</v>
      </c>
      <c r="P10" s="8">
        <v>7</v>
      </c>
      <c r="Q10" s="8">
        <f t="shared" si="0"/>
        <v>56</v>
      </c>
      <c r="R10" s="24">
        <f t="shared" si="1"/>
        <v>4.66666666666667</v>
      </c>
    </row>
    <row r="11" ht="15" customHeight="1" spans="1:18">
      <c r="A11" s="7">
        <v>7</v>
      </c>
      <c r="B11" s="7" t="s">
        <v>32</v>
      </c>
      <c r="C11" s="7" t="s">
        <v>33</v>
      </c>
      <c r="D11" s="7" t="s">
        <v>23</v>
      </c>
      <c r="E11" s="7">
        <v>7</v>
      </c>
      <c r="F11" s="7">
        <v>5</v>
      </c>
      <c r="G11" s="7">
        <v>1</v>
      </c>
      <c r="H11" s="7">
        <v>1</v>
      </c>
      <c r="I11" s="7">
        <v>7</v>
      </c>
      <c r="J11" s="7">
        <v>7</v>
      </c>
      <c r="K11" s="7">
        <v>5</v>
      </c>
      <c r="L11" s="7">
        <v>7</v>
      </c>
      <c r="M11" s="7">
        <v>3</v>
      </c>
      <c r="N11" s="7">
        <v>1</v>
      </c>
      <c r="O11" s="7">
        <v>7</v>
      </c>
      <c r="P11" s="7">
        <v>5</v>
      </c>
      <c r="Q11" s="7">
        <f t="shared" si="0"/>
        <v>56</v>
      </c>
      <c r="R11" s="23">
        <f t="shared" si="1"/>
        <v>4.66666666666667</v>
      </c>
    </row>
    <row r="12" ht="15" customHeight="1" spans="1:18">
      <c r="A12" s="8">
        <v>8</v>
      </c>
      <c r="B12" s="8" t="s">
        <v>34</v>
      </c>
      <c r="C12" s="8" t="s">
        <v>33</v>
      </c>
      <c r="D12" s="8" t="s">
        <v>25</v>
      </c>
      <c r="E12" s="8">
        <v>7</v>
      </c>
      <c r="F12" s="8">
        <v>1</v>
      </c>
      <c r="G12" s="8">
        <v>7</v>
      </c>
      <c r="H12" s="8">
        <v>7</v>
      </c>
      <c r="I12" s="8">
        <v>5</v>
      </c>
      <c r="J12" s="8">
        <v>5</v>
      </c>
      <c r="K12" s="8">
        <v>1</v>
      </c>
      <c r="L12" s="8">
        <v>7</v>
      </c>
      <c r="M12" s="8">
        <v>1</v>
      </c>
      <c r="N12" s="8">
        <v>7</v>
      </c>
      <c r="O12" s="8">
        <v>3</v>
      </c>
      <c r="P12" s="8">
        <v>7</v>
      </c>
      <c r="Q12" s="8">
        <f t="shared" si="0"/>
        <v>58</v>
      </c>
      <c r="R12" s="24">
        <f t="shared" si="1"/>
        <v>4.83333333333333</v>
      </c>
    </row>
    <row r="13" ht="15" customHeight="1" spans="1:18">
      <c r="A13" s="7">
        <v>9</v>
      </c>
      <c r="B13" s="7" t="s">
        <v>35</v>
      </c>
      <c r="C13" s="7" t="s">
        <v>33</v>
      </c>
      <c r="D13" s="7" t="s">
        <v>27</v>
      </c>
      <c r="E13" s="7">
        <v>7</v>
      </c>
      <c r="F13" s="7">
        <v>1</v>
      </c>
      <c r="G13" s="7">
        <v>1</v>
      </c>
      <c r="H13" s="7">
        <v>1</v>
      </c>
      <c r="I13" s="7">
        <v>3</v>
      </c>
      <c r="J13" s="7">
        <v>3</v>
      </c>
      <c r="K13" s="7">
        <v>5</v>
      </c>
      <c r="L13" s="7">
        <v>5</v>
      </c>
      <c r="M13" s="7">
        <v>5</v>
      </c>
      <c r="N13" s="7">
        <v>3</v>
      </c>
      <c r="O13" s="7">
        <v>1</v>
      </c>
      <c r="P13" s="7">
        <v>7</v>
      </c>
      <c r="Q13" s="7">
        <f t="shared" si="0"/>
        <v>42</v>
      </c>
      <c r="R13" s="23">
        <f t="shared" si="1"/>
        <v>3.5</v>
      </c>
    </row>
    <row r="14" ht="15" customHeight="1" spans="1:18">
      <c r="A14" s="8">
        <v>10</v>
      </c>
      <c r="B14" s="8" t="s">
        <v>36</v>
      </c>
      <c r="C14" s="8" t="s">
        <v>33</v>
      </c>
      <c r="D14" s="8" t="s">
        <v>27</v>
      </c>
      <c r="E14" s="8">
        <v>7</v>
      </c>
      <c r="F14" s="8">
        <v>3</v>
      </c>
      <c r="G14" s="8">
        <v>1</v>
      </c>
      <c r="H14" s="8">
        <v>1</v>
      </c>
      <c r="I14" s="8">
        <v>7</v>
      </c>
      <c r="J14" s="8">
        <v>1</v>
      </c>
      <c r="K14" s="8">
        <v>1</v>
      </c>
      <c r="L14" s="8">
        <v>3</v>
      </c>
      <c r="M14" s="8">
        <v>7</v>
      </c>
      <c r="N14" s="8">
        <v>7</v>
      </c>
      <c r="O14" s="8">
        <v>3</v>
      </c>
      <c r="P14" s="8">
        <v>7</v>
      </c>
      <c r="Q14" s="8">
        <f t="shared" si="0"/>
        <v>48</v>
      </c>
      <c r="R14" s="24">
        <f t="shared" si="1"/>
        <v>4</v>
      </c>
    </row>
    <row r="15" ht="15" customHeight="1" spans="1:18">
      <c r="A15" s="7">
        <v>11</v>
      </c>
      <c r="B15" s="7" t="s">
        <v>37</v>
      </c>
      <c r="C15" s="7" t="s">
        <v>38</v>
      </c>
      <c r="D15" s="7" t="s">
        <v>23</v>
      </c>
      <c r="E15" s="7">
        <v>5</v>
      </c>
      <c r="F15" s="7">
        <v>5</v>
      </c>
      <c r="G15" s="7">
        <v>3</v>
      </c>
      <c r="H15" s="7">
        <v>7</v>
      </c>
      <c r="I15" s="7">
        <v>1</v>
      </c>
      <c r="J15" s="7">
        <v>3</v>
      </c>
      <c r="K15" s="7">
        <v>1</v>
      </c>
      <c r="L15" s="7">
        <v>1</v>
      </c>
      <c r="M15" s="7">
        <v>3</v>
      </c>
      <c r="N15" s="7">
        <v>1</v>
      </c>
      <c r="O15" s="7">
        <v>5</v>
      </c>
      <c r="P15" s="7">
        <v>7</v>
      </c>
      <c r="Q15" s="7">
        <f t="shared" si="0"/>
        <v>42</v>
      </c>
      <c r="R15" s="23">
        <f t="shared" si="1"/>
        <v>3.5</v>
      </c>
    </row>
    <row r="16" ht="15" customHeight="1" spans="1:18">
      <c r="A16" s="8">
        <v>12</v>
      </c>
      <c r="B16" s="8" t="s">
        <v>39</v>
      </c>
      <c r="C16" s="8" t="s">
        <v>38</v>
      </c>
      <c r="D16" s="8" t="s">
        <v>25</v>
      </c>
      <c r="E16" s="8">
        <v>1</v>
      </c>
      <c r="F16" s="8">
        <v>3</v>
      </c>
      <c r="G16" s="8">
        <v>7</v>
      </c>
      <c r="H16" s="8">
        <v>5</v>
      </c>
      <c r="I16" s="8">
        <v>5</v>
      </c>
      <c r="J16" s="8">
        <v>3</v>
      </c>
      <c r="K16" s="8">
        <v>3</v>
      </c>
      <c r="L16" s="8">
        <v>7</v>
      </c>
      <c r="M16" s="8">
        <v>7</v>
      </c>
      <c r="N16" s="8">
        <v>1</v>
      </c>
      <c r="O16" s="8">
        <v>3</v>
      </c>
      <c r="P16" s="8">
        <v>7</v>
      </c>
      <c r="Q16" s="8">
        <f t="shared" si="0"/>
        <v>52</v>
      </c>
      <c r="R16" s="24">
        <f t="shared" si="1"/>
        <v>4.33333333333333</v>
      </c>
    </row>
    <row r="17" ht="15" customHeight="1" spans="1:18">
      <c r="A17" s="7">
        <v>13</v>
      </c>
      <c r="B17" s="7" t="s">
        <v>40</v>
      </c>
      <c r="C17" s="7" t="s">
        <v>38</v>
      </c>
      <c r="D17" s="7" t="s">
        <v>27</v>
      </c>
      <c r="E17" s="7">
        <v>3</v>
      </c>
      <c r="F17" s="7">
        <v>5</v>
      </c>
      <c r="G17" s="7">
        <v>5</v>
      </c>
      <c r="H17" s="7">
        <v>1</v>
      </c>
      <c r="I17" s="7">
        <v>7</v>
      </c>
      <c r="J17" s="7">
        <v>5</v>
      </c>
      <c r="K17" s="7">
        <v>1</v>
      </c>
      <c r="L17" s="7">
        <v>5</v>
      </c>
      <c r="M17" s="7">
        <v>1</v>
      </c>
      <c r="N17" s="7">
        <v>5</v>
      </c>
      <c r="O17" s="7">
        <v>7</v>
      </c>
      <c r="P17" s="7">
        <v>5</v>
      </c>
      <c r="Q17" s="7">
        <f t="shared" si="0"/>
        <v>50</v>
      </c>
      <c r="R17" s="23">
        <f t="shared" si="1"/>
        <v>4.16666666666667</v>
      </c>
    </row>
    <row r="18" ht="15" customHeight="1" spans="1:18">
      <c r="A18" s="8">
        <v>14</v>
      </c>
      <c r="B18" s="8" t="s">
        <v>41</v>
      </c>
      <c r="C18" s="8" t="s">
        <v>38</v>
      </c>
      <c r="D18" s="8" t="s">
        <v>27</v>
      </c>
      <c r="E18" s="8">
        <v>3</v>
      </c>
      <c r="F18" s="8">
        <v>7</v>
      </c>
      <c r="G18" s="8">
        <v>7</v>
      </c>
      <c r="H18" s="8">
        <v>3</v>
      </c>
      <c r="I18" s="8">
        <v>7</v>
      </c>
      <c r="J18" s="8">
        <v>3</v>
      </c>
      <c r="K18" s="8">
        <v>3</v>
      </c>
      <c r="L18" s="8">
        <v>5</v>
      </c>
      <c r="M18" s="8">
        <v>7</v>
      </c>
      <c r="N18" s="8">
        <v>5</v>
      </c>
      <c r="O18" s="8">
        <v>1</v>
      </c>
      <c r="P18" s="8">
        <v>5</v>
      </c>
      <c r="Q18" s="8">
        <f t="shared" si="0"/>
        <v>56</v>
      </c>
      <c r="R18" s="24">
        <f t="shared" si="1"/>
        <v>4.66666666666667</v>
      </c>
    </row>
    <row r="19" ht="15" customHeight="1" spans="1:18">
      <c r="A19" s="7">
        <v>15</v>
      </c>
      <c r="B19" s="7" t="s">
        <v>42</v>
      </c>
      <c r="C19" s="7" t="s">
        <v>38</v>
      </c>
      <c r="D19" s="7" t="s">
        <v>27</v>
      </c>
      <c r="E19" s="7">
        <v>5</v>
      </c>
      <c r="F19" s="7">
        <v>3</v>
      </c>
      <c r="G19" s="7">
        <v>3</v>
      </c>
      <c r="H19" s="7">
        <v>3</v>
      </c>
      <c r="I19" s="7">
        <v>7</v>
      </c>
      <c r="J19" s="7">
        <v>3</v>
      </c>
      <c r="K19" s="7">
        <v>1</v>
      </c>
      <c r="L19" s="7">
        <v>3</v>
      </c>
      <c r="M19" s="7">
        <v>5</v>
      </c>
      <c r="N19" s="7">
        <v>3</v>
      </c>
      <c r="O19" s="7">
        <v>7</v>
      </c>
      <c r="P19" s="7">
        <v>1</v>
      </c>
      <c r="Q19" s="7">
        <f t="shared" si="0"/>
        <v>44</v>
      </c>
      <c r="R19" s="23">
        <f t="shared" si="1"/>
        <v>3.66666666666667</v>
      </c>
    </row>
    <row r="20" ht="15" customHeight="1" spans="1:18">
      <c r="A20" s="8">
        <v>16</v>
      </c>
      <c r="B20" s="8" t="s">
        <v>43</v>
      </c>
      <c r="C20" s="8" t="s">
        <v>38</v>
      </c>
      <c r="D20" s="8" t="s">
        <v>27</v>
      </c>
      <c r="E20" s="8">
        <v>7</v>
      </c>
      <c r="F20" s="8">
        <v>5</v>
      </c>
      <c r="G20" s="8">
        <v>7</v>
      </c>
      <c r="H20" s="8">
        <v>5</v>
      </c>
      <c r="I20" s="8">
        <v>5</v>
      </c>
      <c r="J20" s="8">
        <v>7</v>
      </c>
      <c r="K20" s="8">
        <v>7</v>
      </c>
      <c r="L20" s="8">
        <v>3</v>
      </c>
      <c r="M20" s="8">
        <v>1</v>
      </c>
      <c r="N20" s="8">
        <v>3</v>
      </c>
      <c r="O20" s="8">
        <v>3</v>
      </c>
      <c r="P20" s="8">
        <v>1</v>
      </c>
      <c r="Q20" s="8">
        <f t="shared" si="0"/>
        <v>54</v>
      </c>
      <c r="R20" s="24">
        <f t="shared" si="1"/>
        <v>4.5</v>
      </c>
    </row>
    <row r="21" ht="15" customHeight="1" spans="1:18">
      <c r="A21" s="7">
        <v>17</v>
      </c>
      <c r="B21" s="7" t="s">
        <v>44</v>
      </c>
      <c r="C21" s="7" t="s">
        <v>45</v>
      </c>
      <c r="D21" s="7" t="s">
        <v>23</v>
      </c>
      <c r="E21" s="7">
        <v>5</v>
      </c>
      <c r="F21" s="7">
        <v>5</v>
      </c>
      <c r="G21" s="7">
        <v>3</v>
      </c>
      <c r="H21" s="7">
        <v>3</v>
      </c>
      <c r="I21" s="7">
        <v>7</v>
      </c>
      <c r="J21" s="7">
        <v>1</v>
      </c>
      <c r="K21" s="7">
        <v>7</v>
      </c>
      <c r="L21" s="7">
        <v>7</v>
      </c>
      <c r="M21" s="7">
        <v>3</v>
      </c>
      <c r="N21" s="7">
        <v>3</v>
      </c>
      <c r="O21" s="7">
        <v>1</v>
      </c>
      <c r="P21" s="7">
        <v>3</v>
      </c>
      <c r="Q21" s="7">
        <f t="shared" si="0"/>
        <v>48</v>
      </c>
      <c r="R21" s="23">
        <f t="shared" si="1"/>
        <v>4</v>
      </c>
    </row>
    <row r="22" ht="15" customHeight="1" spans="1:18">
      <c r="A22" s="8">
        <v>18</v>
      </c>
      <c r="B22" s="8" t="s">
        <v>46</v>
      </c>
      <c r="C22" s="8" t="s">
        <v>45</v>
      </c>
      <c r="D22" s="8" t="s">
        <v>25</v>
      </c>
      <c r="E22" s="8">
        <v>3</v>
      </c>
      <c r="F22" s="8">
        <v>1</v>
      </c>
      <c r="G22" s="8">
        <v>1</v>
      </c>
      <c r="H22" s="8">
        <v>1</v>
      </c>
      <c r="I22" s="8">
        <v>1</v>
      </c>
      <c r="J22" s="8">
        <v>7</v>
      </c>
      <c r="K22" s="8">
        <v>3</v>
      </c>
      <c r="L22" s="8">
        <v>1</v>
      </c>
      <c r="M22" s="8">
        <v>5</v>
      </c>
      <c r="N22" s="8">
        <v>7</v>
      </c>
      <c r="O22" s="8">
        <v>3</v>
      </c>
      <c r="P22" s="8">
        <v>1</v>
      </c>
      <c r="Q22" s="8">
        <f t="shared" si="0"/>
        <v>34</v>
      </c>
      <c r="R22" s="24">
        <f t="shared" si="1"/>
        <v>2.83333333333333</v>
      </c>
    </row>
    <row r="23" ht="15" customHeight="1" spans="1:18">
      <c r="A23" s="7">
        <v>19</v>
      </c>
      <c r="B23" s="7" t="s">
        <v>47</v>
      </c>
      <c r="C23" s="7" t="s">
        <v>45</v>
      </c>
      <c r="D23" s="7" t="s">
        <v>27</v>
      </c>
      <c r="E23" s="7">
        <v>3</v>
      </c>
      <c r="F23" s="7">
        <v>3</v>
      </c>
      <c r="G23" s="7">
        <v>3</v>
      </c>
      <c r="H23" s="7">
        <v>1</v>
      </c>
      <c r="I23" s="7">
        <v>3</v>
      </c>
      <c r="J23" s="7">
        <v>3</v>
      </c>
      <c r="K23" s="7">
        <v>1</v>
      </c>
      <c r="L23" s="7">
        <v>1</v>
      </c>
      <c r="M23" s="7">
        <v>1</v>
      </c>
      <c r="N23" s="7">
        <v>5</v>
      </c>
      <c r="O23" s="7">
        <v>7</v>
      </c>
      <c r="P23" s="7">
        <v>3</v>
      </c>
      <c r="Q23" s="7">
        <f t="shared" si="0"/>
        <v>34</v>
      </c>
      <c r="R23" s="23">
        <f t="shared" si="1"/>
        <v>2.83333333333333</v>
      </c>
    </row>
    <row r="24" ht="15" customHeight="1" spans="1:18">
      <c r="A24" s="8">
        <v>20</v>
      </c>
      <c r="B24" s="8" t="s">
        <v>48</v>
      </c>
      <c r="C24" s="8" t="s">
        <v>45</v>
      </c>
      <c r="D24" s="8" t="s">
        <v>27</v>
      </c>
      <c r="E24" s="8">
        <v>5</v>
      </c>
      <c r="F24" s="8">
        <v>1</v>
      </c>
      <c r="G24" s="8">
        <v>7</v>
      </c>
      <c r="H24" s="8">
        <v>7</v>
      </c>
      <c r="I24" s="8">
        <v>7</v>
      </c>
      <c r="J24" s="8">
        <v>7</v>
      </c>
      <c r="K24" s="8">
        <v>1</v>
      </c>
      <c r="L24" s="8">
        <v>7</v>
      </c>
      <c r="M24" s="8">
        <v>7</v>
      </c>
      <c r="N24" s="8">
        <v>1</v>
      </c>
      <c r="O24" s="8">
        <v>1</v>
      </c>
      <c r="P24" s="8">
        <v>1</v>
      </c>
      <c r="Q24" s="8">
        <f t="shared" si="0"/>
        <v>52</v>
      </c>
      <c r="R24" s="24">
        <f t="shared" si="1"/>
        <v>4.33333333333333</v>
      </c>
    </row>
    <row r="25" ht="15" customHeight="1" spans="1:18">
      <c r="A25" s="9" t="s">
        <v>49</v>
      </c>
      <c r="B25" s="9"/>
      <c r="C25" s="9"/>
      <c r="D25" s="9"/>
      <c r="E25" s="9">
        <f t="shared" ref="E25:Q25" si="2">SUM(E5:E24)</f>
        <v>96</v>
      </c>
      <c r="F25" s="9">
        <f t="shared" si="2"/>
        <v>68</v>
      </c>
      <c r="G25" s="9">
        <f t="shared" si="2"/>
        <v>86</v>
      </c>
      <c r="H25" s="9">
        <f t="shared" si="2"/>
        <v>72</v>
      </c>
      <c r="I25" s="9">
        <f t="shared" si="2"/>
        <v>92</v>
      </c>
      <c r="J25" s="9">
        <f t="shared" si="2"/>
        <v>86</v>
      </c>
      <c r="K25" s="9">
        <f t="shared" si="2"/>
        <v>72</v>
      </c>
      <c r="L25" s="9">
        <f t="shared" si="2"/>
        <v>84</v>
      </c>
      <c r="M25" s="9">
        <f t="shared" si="2"/>
        <v>82</v>
      </c>
      <c r="N25" s="9">
        <f t="shared" si="2"/>
        <v>74</v>
      </c>
      <c r="O25" s="9">
        <f t="shared" si="2"/>
        <v>76</v>
      </c>
      <c r="P25" s="9">
        <f t="shared" si="2"/>
        <v>92</v>
      </c>
      <c r="Q25" s="9">
        <f t="shared" si="2"/>
        <v>980</v>
      </c>
      <c r="R25" s="25"/>
    </row>
    <row r="26" ht="15" customHeight="1"/>
    <row r="40" ht="22" customHeight="1"/>
    <row r="41" ht="25" customHeight="1" spans="3:16">
      <c r="C41" s="3" t="s">
        <v>50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22" customHeight="1"/>
    <row r="43" ht="22" customHeight="1" spans="1:1">
      <c r="A43" s="10" t="str">
        <f>A3</f>
        <v>单位名称: 某图书贸易公司</v>
      </c>
    </row>
    <row r="44" ht="22" customHeight="1" spans="1:18">
      <c r="A44" s="11" t="s">
        <v>3</v>
      </c>
      <c r="B44" s="12" t="s">
        <v>51</v>
      </c>
      <c r="C44" s="12"/>
      <c r="D44" s="12" t="s">
        <v>52</v>
      </c>
      <c r="E44" s="12" t="s">
        <v>53</v>
      </c>
      <c r="F44" s="12"/>
      <c r="G44" s="12" t="s">
        <v>54</v>
      </c>
      <c r="H44" s="12"/>
      <c r="I44" s="12" t="s">
        <v>55</v>
      </c>
      <c r="J44" s="12"/>
      <c r="K44" s="12" t="s">
        <v>56</v>
      </c>
      <c r="L44" s="12"/>
      <c r="M44" s="12"/>
      <c r="N44" s="12"/>
      <c r="O44" s="12"/>
      <c r="P44" s="12"/>
      <c r="Q44" s="12"/>
      <c r="R44" s="26"/>
    </row>
    <row r="45" ht="22" customHeight="1" spans="1:18">
      <c r="A45" s="13">
        <v>1</v>
      </c>
      <c r="B45" s="7" t="s">
        <v>22</v>
      </c>
      <c r="C45" s="7"/>
      <c r="D45" s="7">
        <v>3</v>
      </c>
      <c r="E45" s="7">
        <f>Q5+Q6+Q7</f>
        <v>138</v>
      </c>
      <c r="F45" s="7"/>
      <c r="G45" s="17">
        <f t="shared" ref="G45:G49" si="3">E45/$E$50</f>
        <v>0.140816326530612</v>
      </c>
      <c r="H45" s="17"/>
      <c r="I45" s="7"/>
      <c r="J45" s="7"/>
      <c r="K45" s="20"/>
      <c r="L45" s="20"/>
      <c r="M45" s="20"/>
      <c r="N45" s="20"/>
      <c r="O45" s="20"/>
      <c r="P45" s="20"/>
      <c r="Q45" s="20"/>
      <c r="R45" s="27"/>
    </row>
    <row r="46" ht="22" customHeight="1" spans="1:18">
      <c r="A46" s="14">
        <v>2</v>
      </c>
      <c r="B46" s="8" t="s">
        <v>29</v>
      </c>
      <c r="C46" s="8"/>
      <c r="D46" s="8">
        <v>3</v>
      </c>
      <c r="E46" s="8">
        <f>Q8+Q9+Q10</f>
        <v>172</v>
      </c>
      <c r="F46" s="8"/>
      <c r="G46" s="18">
        <f t="shared" si="3"/>
        <v>0.175510204081633</v>
      </c>
      <c r="H46" s="18"/>
      <c r="I46" s="8"/>
      <c r="J46" s="8"/>
      <c r="K46" s="20"/>
      <c r="L46" s="20"/>
      <c r="M46" s="20"/>
      <c r="N46" s="20"/>
      <c r="O46" s="20"/>
      <c r="P46" s="20"/>
      <c r="Q46" s="20"/>
      <c r="R46" s="27"/>
    </row>
    <row r="47" ht="22" customHeight="1" spans="1:18">
      <c r="A47" s="13">
        <v>3</v>
      </c>
      <c r="B47" s="7" t="s">
        <v>33</v>
      </c>
      <c r="C47" s="7"/>
      <c r="D47" s="7">
        <v>4</v>
      </c>
      <c r="E47" s="7">
        <f>Q11+Q12+Q13+Q14</f>
        <v>204</v>
      </c>
      <c r="F47" s="7"/>
      <c r="G47" s="17">
        <f t="shared" si="3"/>
        <v>0.208163265306122</v>
      </c>
      <c r="H47" s="17"/>
      <c r="I47" s="7"/>
      <c r="J47" s="7"/>
      <c r="K47" s="20"/>
      <c r="L47" s="20"/>
      <c r="M47" s="20"/>
      <c r="N47" s="20"/>
      <c r="O47" s="20"/>
      <c r="P47" s="20"/>
      <c r="Q47" s="20"/>
      <c r="R47" s="27"/>
    </row>
    <row r="48" ht="22" customHeight="1" spans="1:18">
      <c r="A48" s="14">
        <v>4</v>
      </c>
      <c r="B48" s="8" t="s">
        <v>38</v>
      </c>
      <c r="C48" s="8"/>
      <c r="D48" s="8">
        <v>6</v>
      </c>
      <c r="E48" s="8">
        <f>Q15+Q16+Q17+Q18+Q19+Q20</f>
        <v>298</v>
      </c>
      <c r="F48" s="8"/>
      <c r="G48" s="18">
        <f t="shared" si="3"/>
        <v>0.304081632653061</v>
      </c>
      <c r="H48" s="18"/>
      <c r="I48" s="8" t="s">
        <v>57</v>
      </c>
      <c r="J48" s="8"/>
      <c r="K48" s="20"/>
      <c r="L48" s="20"/>
      <c r="M48" s="20"/>
      <c r="N48" s="20"/>
      <c r="O48" s="20"/>
      <c r="P48" s="20"/>
      <c r="Q48" s="20"/>
      <c r="R48" s="27"/>
    </row>
    <row r="49" ht="22" customHeight="1" spans="1:18">
      <c r="A49" s="13">
        <v>5</v>
      </c>
      <c r="B49" s="7" t="s">
        <v>45</v>
      </c>
      <c r="C49" s="7"/>
      <c r="D49" s="7">
        <v>4</v>
      </c>
      <c r="E49" s="7">
        <f>Q21+Q22+Q23+Q24</f>
        <v>168</v>
      </c>
      <c r="F49" s="7"/>
      <c r="G49" s="17">
        <f t="shared" si="3"/>
        <v>0.171428571428571</v>
      </c>
      <c r="H49" s="17"/>
      <c r="I49" s="7"/>
      <c r="J49" s="7"/>
      <c r="K49" s="20"/>
      <c r="L49" s="20"/>
      <c r="M49" s="20"/>
      <c r="N49" s="20"/>
      <c r="O49" s="20"/>
      <c r="P49" s="20"/>
      <c r="Q49" s="20"/>
      <c r="R49" s="27"/>
    </row>
    <row r="50" ht="22" customHeight="1" spans="1:18">
      <c r="A50" s="15">
        <v>6</v>
      </c>
      <c r="B50" s="16" t="s">
        <v>58</v>
      </c>
      <c r="C50" s="16"/>
      <c r="D50" s="16">
        <f t="shared" ref="D50:G50" si="4">SUM(D45:D49)</f>
        <v>20</v>
      </c>
      <c r="E50" s="16">
        <f t="shared" si="4"/>
        <v>980</v>
      </c>
      <c r="F50" s="16"/>
      <c r="G50" s="19">
        <f t="shared" si="4"/>
        <v>1</v>
      </c>
      <c r="H50" s="19"/>
      <c r="I50" s="16"/>
      <c r="J50" s="16"/>
      <c r="K50" s="21"/>
      <c r="L50" s="21"/>
      <c r="M50" s="21"/>
      <c r="N50" s="21"/>
      <c r="O50" s="21"/>
      <c r="P50" s="21"/>
      <c r="Q50" s="21"/>
      <c r="R50" s="28"/>
    </row>
    <row r="51" ht="22" customHeight="1"/>
    <row r="52" ht="22" customHeight="1"/>
    <row r="53" ht="22" customHeight="1"/>
    <row r="54" s="2" customFormat="1" ht="22" customHeight="1"/>
    <row r="55" ht="22" customHeight="1"/>
    <row r="56" ht="22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0" customHeight="1"/>
    <row r="70" ht="20" customHeight="1"/>
  </sheetData>
  <mergeCells count="33">
    <mergeCell ref="C1:P1"/>
    <mergeCell ref="A25:D25"/>
    <mergeCell ref="C41:P41"/>
    <mergeCell ref="B44:C44"/>
    <mergeCell ref="E44:F44"/>
    <mergeCell ref="G44:H44"/>
    <mergeCell ref="I44:J44"/>
    <mergeCell ref="K44:R44"/>
    <mergeCell ref="B45:C45"/>
    <mergeCell ref="E45:F45"/>
    <mergeCell ref="G45:H45"/>
    <mergeCell ref="I45:J45"/>
    <mergeCell ref="B46:C46"/>
    <mergeCell ref="E46:F46"/>
    <mergeCell ref="G46:H46"/>
    <mergeCell ref="I46:J46"/>
    <mergeCell ref="B47:C47"/>
    <mergeCell ref="E47:F47"/>
    <mergeCell ref="G47:H47"/>
    <mergeCell ref="I47:J47"/>
    <mergeCell ref="B48:C48"/>
    <mergeCell ref="E48:F48"/>
    <mergeCell ref="G48:H48"/>
    <mergeCell ref="I48:J48"/>
    <mergeCell ref="B49:C49"/>
    <mergeCell ref="E49:F49"/>
    <mergeCell ref="G49:H49"/>
    <mergeCell ref="I49:J49"/>
    <mergeCell ref="B50:C50"/>
    <mergeCell ref="E50:F50"/>
    <mergeCell ref="G50:H50"/>
    <mergeCell ref="I50:J50"/>
    <mergeCell ref="K45:R50"/>
  </mergeCells>
  <conditionalFormatting sqref="Q5:Q2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{57fa7d9e-774d-4be5-90e9-8745ebb70e2f}</x14:id>
        </ext>
      </extLst>
    </cfRule>
  </conditionalFormatting>
  <conditionalFormatting sqref="R5:R24">
    <cfRule type="top10" dxfId="1" priority="7" rank="3"/>
  </conditionalFormatting>
  <printOptions horizontalCentered="1"/>
  <pageMargins left="0.471527777777778" right="0.590277777777778" top="0.590277777777778" bottom="0.707638888888889" header="0.5" footer="0.5"/>
  <pageSetup paperSize="9" scale="85" orientation="landscape" horizont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fa7d9e-774d-4be5-90e9-8745ebb70e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Q5:Q24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金灵游虾</dc:creator>
  <cp:lastModifiedBy>Administrator</cp:lastModifiedBy>
  <dcterms:created xsi:type="dcterms:W3CDTF">2019-07-17T16:38:00Z</dcterms:created>
  <dcterms:modified xsi:type="dcterms:W3CDTF">2023-01-17T14:21:15Z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v1.0_mb_ndWau4eizCsuN7DDdE+Pzg==</vt:lpwstr>
  </property>
</Properties>
</file>