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绩效考核表" sheetId="2" r:id="rId1"/>
  </sheets>
  <calcPr calcId="144525" concurrentCalc="0"/>
</workbook>
</file>

<file path=xl/sharedStrings.xml><?xml version="1.0" encoding="utf-8"?>
<sst xmlns="http://schemas.openxmlformats.org/spreadsheetml/2006/main" count="52">
  <si>
    <t>OKR工作绩效考核</t>
  </si>
  <si>
    <t>部门名称</t>
  </si>
  <si>
    <t>部门1</t>
  </si>
  <si>
    <t>部门总负责人</t>
  </si>
  <si>
    <t>即课</t>
  </si>
  <si>
    <t>工作目标</t>
  </si>
  <si>
    <t>KR数量</t>
  </si>
  <si>
    <t>序号</t>
  </si>
  <si>
    <t>关键步骤（KR）</t>
  </si>
  <si>
    <t>主要负责人</t>
  </si>
  <si>
    <t>截止日期</t>
  </si>
  <si>
    <t>是否完成</t>
  </si>
  <si>
    <t>逾期提醒</t>
  </si>
  <si>
    <t>目标分值</t>
  </si>
  <si>
    <t>KR占比</t>
  </si>
  <si>
    <t>KR分数</t>
  </si>
  <si>
    <t>考核得分</t>
  </si>
  <si>
    <t>备注</t>
  </si>
  <si>
    <t>KR事项</t>
  </si>
  <si>
    <t>考核平均分</t>
  </si>
  <si>
    <t>辅助列</t>
  </si>
  <si>
    <t>目标1</t>
  </si>
  <si>
    <t>KR1</t>
  </si>
  <si>
    <t>即课1</t>
  </si>
  <si>
    <t>是</t>
  </si>
  <si>
    <t>KR2</t>
  </si>
  <si>
    <t>即课2</t>
  </si>
  <si>
    <t>否</t>
  </si>
  <si>
    <t>KR3</t>
  </si>
  <si>
    <t>即课3</t>
  </si>
  <si>
    <t>目标2</t>
  </si>
  <si>
    <t>KR4</t>
  </si>
  <si>
    <t>即课4</t>
  </si>
  <si>
    <t>KR5</t>
  </si>
  <si>
    <t>即课5</t>
  </si>
  <si>
    <t>KR6</t>
  </si>
  <si>
    <t>即课6</t>
  </si>
  <si>
    <t>目标3</t>
  </si>
  <si>
    <t>KR7</t>
  </si>
  <si>
    <t>即课7</t>
  </si>
  <si>
    <t>KR8</t>
  </si>
  <si>
    <t>KR9</t>
  </si>
  <si>
    <t>目标4</t>
  </si>
  <si>
    <t>KR10</t>
  </si>
  <si>
    <t>KR11</t>
  </si>
  <si>
    <t>KR12</t>
  </si>
  <si>
    <t>目标5</t>
  </si>
  <si>
    <t>KR13</t>
  </si>
  <si>
    <t>KR14</t>
  </si>
  <si>
    <t>KR15</t>
  </si>
  <si>
    <t>目标6</t>
  </si>
  <si>
    <t>目标7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</si>
</sst>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36"/>
      <color theme="1"/>
      <name val="思源黑体 CN Heavy"/>
      <charset val="134"/>
    </font>
    <font>
      <sz val="12"/>
      <color theme="1" tint="0.25"/>
      <name val="思源黑体 CN Bold"/>
      <charset val="134"/>
    </font>
    <font>
      <sz val="36"/>
      <color theme="1" tint="0.25"/>
      <name val="思源黑体 CN Heavy"/>
      <charset val="134"/>
    </font>
    <font>
      <b/>
      <sz val="36"/>
      <color theme="0"/>
      <name val="思源黑体 CN Heavy"/>
      <charset val="134"/>
    </font>
    <font>
      <b/>
      <sz val="22"/>
      <color theme="1" tint="0.25"/>
      <name val="思源黑体 CN Bold"/>
      <charset val="134"/>
    </font>
    <font>
      <sz val="16"/>
      <color theme="0"/>
      <name val="思源黑体 CN Heavy"/>
      <charset val="134"/>
    </font>
    <font>
      <sz val="16"/>
      <color theme="1" tint="0.25"/>
      <name val="思源黑体 CN Heavy"/>
      <charset val="134"/>
    </font>
    <font>
      <sz val="11"/>
      <color theme="1"/>
      <name val="思源黑体 CN Bold"/>
      <charset val="134"/>
    </font>
    <font>
      <sz val="16"/>
      <color theme="1" tint="0.25"/>
      <name val="思源黑体 CN Bold"/>
      <charset val="134"/>
    </font>
    <font>
      <sz val="12"/>
      <color theme="1"/>
      <name val="思源黑体 CN Bold"/>
      <charset val="134"/>
    </font>
    <font>
      <sz val="16"/>
      <color theme="1"/>
      <name val="思源黑体 CN Bold"/>
      <charset val="134"/>
    </font>
    <font>
      <b/>
      <sz val="12"/>
      <color theme="1" tint="0.25"/>
      <name val="思源黑体 CN Bold"/>
      <charset val="134"/>
    </font>
    <font>
      <sz val="14"/>
      <color theme="1" tint="0.25"/>
      <name val="思源黑体 CN Bold"/>
      <charset val="134"/>
    </font>
    <font>
      <sz val="16"/>
      <color theme="1"/>
      <name val="思源黑体 CN Heavy"/>
      <charset val="134"/>
    </font>
    <font>
      <sz val="16"/>
      <color theme="0"/>
      <name val="思源黑体 CN Bold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gradientFill degree="180">
        <stop position="0">
          <color rgb="FFA1DF5E"/>
        </stop>
        <stop position="1">
          <color rgb="FF18B294"/>
        </stop>
      </gradientFill>
    </fill>
    <fill>
      <patternFill patternType="solid">
        <fgColor rgb="FF18B294"/>
        <bgColor indexed="64"/>
      </patternFill>
    </fill>
    <fill>
      <patternFill patternType="solid">
        <fgColor rgb="FFE0FBF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33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rgb="FF18B294"/>
      </left>
      <right/>
      <top style="medium">
        <color rgb="FF18B294"/>
      </top>
      <bottom style="thin">
        <color rgb="FF18B294"/>
      </bottom>
      <diagonal/>
    </border>
    <border>
      <left/>
      <right/>
      <top style="medium">
        <color rgb="FF18B294"/>
      </top>
      <bottom style="thin">
        <color rgb="FF18B294"/>
      </bottom>
      <diagonal/>
    </border>
    <border>
      <left style="medium">
        <color rgb="FF18B294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medium">
        <color rgb="FF18B294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medium">
        <color rgb="FF18B294"/>
      </left>
      <right style="thin">
        <color theme="0" tint="-0.25"/>
      </right>
      <top style="thin">
        <color theme="0" tint="-0.25"/>
      </top>
      <bottom style="medium">
        <color rgb="FF18B294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medium">
        <color rgb="FF18B294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rgb="FF18B294"/>
      </right>
      <top style="medium">
        <color rgb="FF18B294"/>
      </top>
      <bottom style="thin">
        <color rgb="FF18B294"/>
      </bottom>
      <diagonal/>
    </border>
    <border>
      <left style="thin">
        <color theme="0" tint="-0.25"/>
      </left>
      <right style="medium">
        <color rgb="FF18B294"/>
      </right>
      <top/>
      <bottom style="thin">
        <color theme="0" tint="-0.25"/>
      </bottom>
      <diagonal/>
    </border>
    <border>
      <left style="thin">
        <color theme="0" tint="-0.25"/>
      </left>
      <right style="medium">
        <color rgb="FF18B294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medium">
        <color rgb="FF18B294"/>
      </right>
      <top style="thin">
        <color theme="0" tint="-0.25"/>
      </top>
      <bottom style="medium">
        <color rgb="FF18B294"/>
      </bottom>
      <diagonal/>
    </border>
    <border>
      <left style="medium">
        <color rgb="FF18B294"/>
      </left>
      <right style="medium">
        <color rgb="FF18B294"/>
      </right>
      <top style="medium">
        <color rgb="FF18B294"/>
      </top>
      <bottom style="thin">
        <color rgb="FF18B294"/>
      </bottom>
      <diagonal/>
    </border>
    <border>
      <left style="medium">
        <color rgb="FF18B294"/>
      </left>
      <right style="medium">
        <color rgb="FF18B294"/>
      </right>
      <top style="thin">
        <color rgb="FF18B294"/>
      </top>
      <bottom style="thin">
        <color rgb="FF18B294"/>
      </bottom>
      <diagonal/>
    </border>
    <border>
      <left style="medium">
        <color rgb="FF18B294"/>
      </left>
      <right style="medium">
        <color rgb="FF18B294"/>
      </right>
      <top style="thin">
        <color rgb="FF18B294"/>
      </top>
      <bottom style="medium">
        <color rgb="FF18B29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7" fillId="20" borderId="31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23" borderId="31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5" fillId="16" borderId="29" applyNumberFormat="0" applyAlignment="0" applyProtection="0">
      <alignment vertical="center"/>
    </xf>
    <xf numFmtId="0" fontId="29" fillId="23" borderId="32" applyNumberFormat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10" borderId="2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7" fillId="4" borderId="15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4" borderId="17" xfId="0" applyFont="1" applyFill="1" applyBorder="1" applyAlignment="1">
      <alignment horizontal="center" vertical="center"/>
    </xf>
    <xf numFmtId="14" fontId="9" fillId="0" borderId="10" xfId="0" applyNumberFormat="1" applyFont="1" applyFill="1" applyBorder="1" applyAlignment="1">
      <alignment horizontal="center" vertical="center"/>
    </xf>
    <xf numFmtId="14" fontId="9" fillId="0" borderId="12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9" fontId="2" fillId="0" borderId="0" xfId="9" applyFont="1" applyAlignment="1">
      <alignment horizontal="center" vertical="center"/>
    </xf>
    <xf numFmtId="9" fontId="4" fillId="2" borderId="0" xfId="9" applyFont="1" applyFill="1" applyAlignment="1">
      <alignment horizontal="center" vertical="center"/>
    </xf>
    <xf numFmtId="9" fontId="5" fillId="0" borderId="0" xfId="9" applyFont="1" applyFill="1" applyAlignment="1">
      <alignment horizontal="center" vertical="center"/>
    </xf>
    <xf numFmtId="9" fontId="12" fillId="0" borderId="0" xfId="9" applyFont="1" applyAlignment="1">
      <alignment horizontal="center" vertical="center"/>
    </xf>
    <xf numFmtId="9" fontId="6" fillId="3" borderId="8" xfId="9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9" fontId="9" fillId="0" borderId="10" xfId="9" applyNumberFormat="1" applyFont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9" fontId="9" fillId="0" borderId="12" xfId="9" applyNumberFormat="1" applyFont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9" fontId="9" fillId="0" borderId="12" xfId="9" applyFont="1" applyBorder="1" applyAlignment="1">
      <alignment horizontal="center" vertical="center"/>
    </xf>
    <xf numFmtId="9" fontId="9" fillId="0" borderId="14" xfId="9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9" fontId="11" fillId="0" borderId="0" xfId="9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6" fontId="6" fillId="3" borderId="1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6" fontId="9" fillId="0" borderId="19" xfId="0" applyNumberFormat="1" applyFont="1" applyFill="1" applyBorder="1" applyAlignment="1">
      <alignment horizontal="center" vertical="center"/>
    </xf>
    <xf numFmtId="176" fontId="9" fillId="0" borderId="20" xfId="0" applyNumberFormat="1" applyFont="1" applyFill="1" applyBorder="1" applyAlignment="1">
      <alignment horizontal="center" vertical="center"/>
    </xf>
    <xf numFmtId="176" fontId="9" fillId="0" borderId="21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76" fontId="1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3" borderId="22" xfId="0" applyFont="1" applyFill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b val="1"/>
        <i val="0"/>
        <color rgb="FFC00000"/>
      </font>
    </dxf>
  </dxfs>
  <tableStyles count="0" defaultTableStyle="TableStyleMedium2" defaultPivotStyle="PivotStyleLight16"/>
  <colors>
    <mruColors>
      <color rgb="008E80F4"/>
      <color rgb="00BCB4F9"/>
      <color rgb="00F5FDFE"/>
      <color rgb="006450F0"/>
      <color rgb="0023C4E7"/>
      <color rgb="00107B92"/>
      <color rgb="001A0B88"/>
      <color rgb="00A1DF5E"/>
      <color rgb="00E0FBF6"/>
      <color rgb="0018B2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bg1"/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  <a:r>
              <a:rPr sz="1920">
                <a:solidFill>
                  <a:schemeClr val="bg1"/>
                </a:solidFill>
              </a:rPr>
              <a:t>各负责人考核平均分</a:t>
            </a:r>
            <a:endParaRPr sz="192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47127481239095"/>
          <c:y val="0.04190457169457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924268932767"/>
          <c:y val="0.309454089102698"/>
          <c:w val="0.875414479713405"/>
          <c:h val="0.5168583978247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A1DF5E"/>
                  </a:gs>
                  <a:gs pos="100000">
                    <a:srgbClr val="18B294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Heavy" panose="020B0A00000000000000" charset="-122"/>
                    <a:ea typeface="思源黑体 CN Heavy" panose="020B0A00000000000000" charset="-122"/>
                    <a:cs typeface="思源黑体 CN Heavy" panose="020B0A00000000000000" charset="-122"/>
                    <a:sym typeface="思源黑体 CN Heavy" panose="020B0A00000000000000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绩效考核表!$R$14:$R$20</c:f>
              <c:strCache>
                <c:ptCount val="7"/>
                <c:pt idx="0">
                  <c:v>即课1</c:v>
                </c:pt>
                <c:pt idx="1">
                  <c:v>即课2</c:v>
                </c:pt>
                <c:pt idx="2">
                  <c:v>即课3</c:v>
                </c:pt>
                <c:pt idx="3">
                  <c:v>即课4</c:v>
                </c:pt>
                <c:pt idx="4">
                  <c:v>即课5</c:v>
                </c:pt>
                <c:pt idx="5">
                  <c:v>即课6</c:v>
                </c:pt>
                <c:pt idx="6">
                  <c:v>即课7</c:v>
                </c:pt>
              </c:strCache>
            </c:strRef>
          </c:cat>
          <c:val>
            <c:numRef>
              <c:f>绩效考核表!$T$14:$T$20</c:f>
              <c:numCache>
                <c:formatCode>0.00_);[Red]\(0.00\)</c:formatCode>
                <c:ptCount val="7"/>
                <c:pt idx="0">
                  <c:v>1.9</c:v>
                </c:pt>
                <c:pt idx="1">
                  <c:v>6.6125</c:v>
                </c:pt>
                <c:pt idx="2">
                  <c:v>4.75</c:v>
                </c:pt>
                <c:pt idx="3">
                  <c:v>6.8</c:v>
                </c:pt>
                <c:pt idx="4">
                  <c:v>3.85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416109133"/>
        <c:axId val="519162930"/>
      </c:lineChart>
      <c:catAx>
        <c:axId val="4161091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  <c:crossAx val="519162930"/>
        <c:crosses val="autoZero"/>
        <c:auto val="1"/>
        <c:lblAlgn val="ctr"/>
        <c:lblOffset val="100"/>
        <c:noMultiLvlLbl val="0"/>
      </c:catAx>
      <c:valAx>
        <c:axId val="51916293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  <c:crossAx val="4161091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600">
          <a:latin typeface="思源黑体 CN Heavy" panose="020B0A00000000000000" charset="-122"/>
          <a:ea typeface="思源黑体 CN Heavy" panose="020B0A00000000000000" charset="-122"/>
          <a:cs typeface="思源黑体 CN Heavy" panose="020B0A00000000000000" charset="-122"/>
          <a:sym typeface="思源黑体 CN Heavy" panose="020B0A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649605</xdr:colOff>
      <xdr:row>2</xdr:row>
      <xdr:rowOff>372110</xdr:rowOff>
    </xdr:from>
    <xdr:to>
      <xdr:col>12</xdr:col>
      <xdr:colOff>1204595</xdr:colOff>
      <xdr:row>10</xdr:row>
      <xdr:rowOff>354965</xdr:rowOff>
    </xdr:to>
    <xdr:sp>
      <xdr:nvSpPr>
        <xdr:cNvPr id="8" name="圆角矩形 7"/>
        <xdr:cNvSpPr/>
      </xdr:nvSpPr>
      <xdr:spPr>
        <a:xfrm>
          <a:off x="4005580" y="2112010"/>
          <a:ext cx="6800215" cy="3030855"/>
        </a:xfrm>
        <a:prstGeom prst="roundRect">
          <a:avLst>
            <a:gd name="adj" fmla="val 7060"/>
          </a:avLst>
        </a:prstGeom>
        <a:solidFill>
          <a:schemeClr val="bg1"/>
        </a:solidFill>
        <a:ln w="25400">
          <a:gradFill>
            <a:gsLst>
              <a:gs pos="0">
                <a:srgbClr val="A1DF5E"/>
              </a:gs>
              <a:gs pos="100000">
                <a:srgbClr val="18B294"/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827405</xdr:colOff>
      <xdr:row>2</xdr:row>
      <xdr:rowOff>379095</xdr:rowOff>
    </xdr:from>
    <xdr:to>
      <xdr:col>10</xdr:col>
      <xdr:colOff>973455</xdr:colOff>
      <xdr:row>4</xdr:row>
      <xdr:rowOff>199390</xdr:rowOff>
    </xdr:to>
    <xdr:sp>
      <xdr:nvSpPr>
        <xdr:cNvPr id="9" name="同侧圆角矩形 8"/>
        <xdr:cNvSpPr/>
      </xdr:nvSpPr>
      <xdr:spPr>
        <a:xfrm flipV="1">
          <a:off x="6228080" y="2118995"/>
          <a:ext cx="2233295" cy="582295"/>
        </a:xfrm>
        <a:prstGeom prst="round2SameRect">
          <a:avLst/>
        </a:prstGeom>
        <a:solidFill>
          <a:srgbClr val="18B2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10795</xdr:colOff>
      <xdr:row>3</xdr:row>
      <xdr:rowOff>5715</xdr:rowOff>
    </xdr:from>
    <xdr:to>
      <xdr:col>12</xdr:col>
      <xdr:colOff>1172845</xdr:colOff>
      <xdr:row>10</xdr:row>
      <xdr:rowOff>374650</xdr:rowOff>
    </xdr:to>
    <xdr:graphicFrame>
      <xdr:nvGraphicFramePr>
        <xdr:cNvPr id="4" name="图表 3"/>
        <xdr:cNvGraphicFramePr/>
      </xdr:nvGraphicFramePr>
      <xdr:xfrm>
        <a:off x="4016375" y="2126615"/>
        <a:ext cx="6757670" cy="3035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1374775</xdr:colOff>
      <xdr:row>1</xdr:row>
      <xdr:rowOff>436245</xdr:rowOff>
    </xdr:from>
    <xdr:to>
      <xdr:col>16</xdr:col>
      <xdr:colOff>6350</xdr:colOff>
      <xdr:row>12</xdr:row>
      <xdr:rowOff>17780</xdr:rowOff>
    </xdr:to>
    <xdr:pic>
      <xdr:nvPicPr>
        <xdr:cNvPr id="2" name="http://photo-static-api.fotomore.com/creative/vcg/400/new/VCG211291558940.jpg" descr="templates\picture_hover\&amp;pky250_sjzg_VCG211291558940&amp;2&amp;src_toppic_inpsrchzd1&amp;"/>
        <xdr:cNvPicPr>
          <a:picLocks noChangeAspect="1"/>
        </xdr:cNvPicPr>
      </xdr:nvPicPr>
      <xdr:blipFill>
        <a:blip r:embed="rId2"/>
        <a:srcRect l="6749" t="8467" r="5810" b="7014"/>
        <a:stretch>
          <a:fillRect/>
        </a:stretch>
      </xdr:blipFill>
      <xdr:spPr>
        <a:xfrm>
          <a:off x="10975975" y="1160145"/>
          <a:ext cx="5057140" cy="4407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7"/>
  <sheetViews>
    <sheetView showGridLines="0" tabSelected="1" zoomScale="68" zoomScaleNormal="68" workbookViewId="0">
      <selection activeCell="A1" sqref="A1"/>
    </sheetView>
  </sheetViews>
  <sheetFormatPr defaultColWidth="9" defaultRowHeight="16.8"/>
  <cols>
    <col min="4" max="4" width="5.625" customWidth="1"/>
    <col min="5" max="5" width="19.1057692307692" customWidth="1"/>
    <col min="6" max="6" width="8.92307692307692" customWidth="1"/>
    <col min="7" max="7" width="6.76923076923077" hidden="1" customWidth="1"/>
    <col min="8" max="8" width="21.125" customWidth="1"/>
    <col min="9" max="9" width="19.4711538461538" customWidth="1"/>
    <col min="10" max="10" width="12.1346153846154" customWidth="1"/>
    <col min="11" max="11" width="15.2211538461538" customWidth="1"/>
    <col min="12" max="12" width="16.7788461538462" customWidth="1"/>
    <col min="13" max="13" width="27.9519230769231" customWidth="1"/>
    <col min="14" max="14" width="16.3173076923077" customWidth="1"/>
    <col min="15" max="15" width="30.5288461538462" customWidth="1"/>
    <col min="16" max="16" width="22.5" customWidth="1"/>
    <col min="18" max="18" width="15.1634615384615" customWidth="1"/>
    <col min="19" max="19" width="17.4903846153846" customWidth="1"/>
    <col min="20" max="20" width="18.6346153846154" customWidth="1"/>
    <col min="21" max="21" width="15.2211538461538" customWidth="1"/>
    <col min="22" max="22" width="14.0961538461538" customWidth="1"/>
  </cols>
  <sheetData>
    <row r="1" ht="57" customHeight="1" spans="1:3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8"/>
      <c r="N1" s="2"/>
      <c r="O1" s="2"/>
      <c r="P1" s="2"/>
      <c r="Q1" s="2"/>
      <c r="R1" s="2"/>
      <c r="S1" s="2"/>
      <c r="T1" s="52"/>
      <c r="U1" s="26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="1" customFormat="1" ht="80" customHeight="1" spans="1:21">
      <c r="A2" s="3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39"/>
      <c r="N2" s="4"/>
      <c r="O2" s="4"/>
      <c r="P2" s="4"/>
      <c r="Q2" s="3"/>
      <c r="R2" s="3"/>
      <c r="S2" s="3"/>
      <c r="T2" s="53"/>
      <c r="U2" s="62"/>
    </row>
    <row r="3" ht="30" customHeight="1" spans="1:33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40"/>
      <c r="N3" s="5"/>
      <c r="O3" s="5"/>
      <c r="P3" s="5"/>
      <c r="Q3" s="2"/>
      <c r="R3" s="2"/>
      <c r="S3" s="2"/>
      <c r="T3" s="52"/>
      <c r="U3" s="26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ht="30" customHeight="1" spans="1:33">
      <c r="A4" s="2"/>
      <c r="B4" s="6" t="s">
        <v>1</v>
      </c>
      <c r="C4" s="7"/>
      <c r="D4" s="8" t="s">
        <v>2</v>
      </c>
      <c r="E4" s="29"/>
      <c r="F4" s="30"/>
      <c r="G4" s="30"/>
      <c r="H4" s="30"/>
      <c r="I4" s="30"/>
      <c r="J4" s="30"/>
      <c r="K4" s="30"/>
      <c r="L4" s="30"/>
      <c r="M4" s="41"/>
      <c r="N4" s="30"/>
      <c r="O4" s="30"/>
      <c r="P4" s="30"/>
      <c r="Q4" s="2"/>
      <c r="R4" s="2"/>
      <c r="S4" s="2"/>
      <c r="T4" s="52"/>
      <c r="U4" s="26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ht="30" customHeight="1" spans="1:33">
      <c r="A5" s="2"/>
      <c r="B5" s="9"/>
      <c r="C5" s="10"/>
      <c r="D5" s="11"/>
      <c r="E5" s="31"/>
      <c r="F5" s="32"/>
      <c r="G5" s="30"/>
      <c r="H5" s="30"/>
      <c r="I5" s="30"/>
      <c r="J5" s="30"/>
      <c r="K5" s="30"/>
      <c r="L5" s="30"/>
      <c r="M5" s="41"/>
      <c r="N5" s="30"/>
      <c r="O5" s="30"/>
      <c r="P5" s="30"/>
      <c r="Q5" s="2"/>
      <c r="R5" s="2"/>
      <c r="S5" s="2"/>
      <c r="T5" s="52"/>
      <c r="U5" s="2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ht="30" customHeight="1" spans="1:33">
      <c r="A6" s="2"/>
      <c r="B6" s="9" t="s">
        <v>3</v>
      </c>
      <c r="C6" s="10"/>
      <c r="D6" s="11" t="s">
        <v>4</v>
      </c>
      <c r="E6" s="31"/>
      <c r="F6" s="32"/>
      <c r="G6" s="30"/>
      <c r="H6" s="30"/>
      <c r="I6" s="30"/>
      <c r="J6" s="30"/>
      <c r="K6" s="30"/>
      <c r="L6" s="30"/>
      <c r="M6" s="41"/>
      <c r="N6" s="30"/>
      <c r="O6" s="30"/>
      <c r="P6" s="30"/>
      <c r="Q6" s="2"/>
      <c r="R6" s="2"/>
      <c r="S6" s="2"/>
      <c r="T6" s="52"/>
      <c r="U6" s="26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ht="30" customHeight="1" spans="1:33">
      <c r="A7" s="2"/>
      <c r="B7" s="9"/>
      <c r="C7" s="10"/>
      <c r="D7" s="11"/>
      <c r="E7" s="31"/>
      <c r="F7" s="32"/>
      <c r="G7" s="30"/>
      <c r="H7" s="30"/>
      <c r="I7" s="30"/>
      <c r="J7" s="30"/>
      <c r="K7" s="30"/>
      <c r="L7" s="30"/>
      <c r="M7" s="41"/>
      <c r="N7" s="30"/>
      <c r="O7" s="30"/>
      <c r="P7" s="30"/>
      <c r="Q7" s="2"/>
      <c r="R7" s="2"/>
      <c r="S7" s="2"/>
      <c r="T7" s="52"/>
      <c r="U7" s="26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ht="30" customHeight="1" spans="1:33">
      <c r="A8" s="2"/>
      <c r="B8" s="9" t="s">
        <v>5</v>
      </c>
      <c r="C8" s="10"/>
      <c r="D8" s="11">
        <f>COUNTA($C$14:$D$2005)</f>
        <v>7</v>
      </c>
      <c r="E8" s="31"/>
      <c r="F8" s="32"/>
      <c r="G8" s="30"/>
      <c r="H8" s="30"/>
      <c r="I8" s="30"/>
      <c r="J8" s="30"/>
      <c r="K8" s="30"/>
      <c r="L8" s="30"/>
      <c r="M8" s="41"/>
      <c r="N8" s="30"/>
      <c r="O8" s="30"/>
      <c r="P8" s="30"/>
      <c r="Q8" s="2"/>
      <c r="R8" s="2"/>
      <c r="S8" s="2"/>
      <c r="T8" s="52"/>
      <c r="U8" s="26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ht="30" customHeight="1" spans="1:33">
      <c r="A9" s="2"/>
      <c r="B9" s="9"/>
      <c r="C9" s="10"/>
      <c r="D9" s="11"/>
      <c r="E9" s="31"/>
      <c r="F9" s="32"/>
      <c r="G9" s="30"/>
      <c r="H9" s="30"/>
      <c r="I9" s="30"/>
      <c r="J9" s="30"/>
      <c r="K9" s="30"/>
      <c r="L9" s="30"/>
      <c r="M9" s="41"/>
      <c r="N9" s="30"/>
      <c r="O9" s="30"/>
      <c r="P9" s="30"/>
      <c r="Q9" s="2"/>
      <c r="R9" s="2"/>
      <c r="S9" s="2"/>
      <c r="T9" s="52"/>
      <c r="U9" s="26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ht="30" customHeight="1" spans="1:33">
      <c r="A10" s="2"/>
      <c r="B10" s="9" t="s">
        <v>6</v>
      </c>
      <c r="C10" s="10"/>
      <c r="D10" s="11">
        <f>COUNTA($E$14:$G$20005)</f>
        <v>15</v>
      </c>
      <c r="E10" s="31"/>
      <c r="F10" s="32"/>
      <c r="G10" s="30"/>
      <c r="H10" s="30"/>
      <c r="I10" s="30"/>
      <c r="J10" s="30"/>
      <c r="K10" s="30"/>
      <c r="L10" s="30"/>
      <c r="M10" s="41"/>
      <c r="N10" s="30"/>
      <c r="O10" s="30"/>
      <c r="P10" s="30"/>
      <c r="Q10" s="2"/>
      <c r="R10" s="2"/>
      <c r="S10" s="2"/>
      <c r="T10" s="52"/>
      <c r="U10" s="26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ht="30" customHeight="1" spans="1:33">
      <c r="A11" s="2"/>
      <c r="B11" s="12"/>
      <c r="C11" s="13"/>
      <c r="D11" s="14"/>
      <c r="E11" s="33"/>
      <c r="F11" s="32"/>
      <c r="G11" s="30"/>
      <c r="H11" s="30"/>
      <c r="I11" s="30"/>
      <c r="J11" s="30"/>
      <c r="K11" s="30"/>
      <c r="L11" s="30"/>
      <c r="M11" s="41"/>
      <c r="N11" s="30"/>
      <c r="O11" s="30"/>
      <c r="P11" s="30"/>
      <c r="Q11" s="2"/>
      <c r="R11" s="2"/>
      <c r="S11" s="2"/>
      <c r="T11" s="52"/>
      <c r="U11" s="26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ht="30" customHeight="1" spans="1:3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ht="35" customHeight="1" spans="1:33">
      <c r="A13" s="2"/>
      <c r="B13" s="16" t="s">
        <v>7</v>
      </c>
      <c r="C13" s="17" t="s">
        <v>5</v>
      </c>
      <c r="D13" s="17"/>
      <c r="E13" s="17" t="s">
        <v>8</v>
      </c>
      <c r="F13" s="17"/>
      <c r="G13" s="17"/>
      <c r="H13" s="17" t="s">
        <v>9</v>
      </c>
      <c r="I13" s="17" t="s">
        <v>10</v>
      </c>
      <c r="J13" s="17" t="s">
        <v>11</v>
      </c>
      <c r="K13" s="17" t="s">
        <v>12</v>
      </c>
      <c r="L13" s="17" t="s">
        <v>13</v>
      </c>
      <c r="M13" s="42" t="s">
        <v>14</v>
      </c>
      <c r="N13" s="17" t="s">
        <v>15</v>
      </c>
      <c r="O13" s="17" t="s">
        <v>16</v>
      </c>
      <c r="P13" s="43" t="s">
        <v>17</v>
      </c>
      <c r="Q13" s="54"/>
      <c r="R13" s="16" t="s">
        <v>9</v>
      </c>
      <c r="S13" s="17" t="s">
        <v>18</v>
      </c>
      <c r="T13" s="55" t="s">
        <v>19</v>
      </c>
      <c r="U13" s="63"/>
      <c r="V13" s="64" t="s">
        <v>20</v>
      </c>
      <c r="W13" s="65"/>
      <c r="X13" s="65"/>
      <c r="Y13" s="65"/>
      <c r="Z13" s="15"/>
      <c r="AA13" s="15"/>
      <c r="AB13" s="15"/>
      <c r="AC13" s="15"/>
      <c r="AD13" s="15"/>
      <c r="AE13" s="15"/>
      <c r="AF13" s="15"/>
      <c r="AG13" s="15"/>
    </row>
    <row r="14" ht="35" customHeight="1" spans="1:33">
      <c r="A14" s="2"/>
      <c r="B14" s="18">
        <v>1</v>
      </c>
      <c r="C14" s="19" t="s">
        <v>21</v>
      </c>
      <c r="D14" s="20"/>
      <c r="E14" s="20" t="s">
        <v>22</v>
      </c>
      <c r="F14" s="20"/>
      <c r="G14" s="20"/>
      <c r="H14" s="20" t="s">
        <v>23</v>
      </c>
      <c r="I14" s="34">
        <v>44849</v>
      </c>
      <c r="J14" s="20" t="s">
        <v>24</v>
      </c>
      <c r="K14" s="20" t="str">
        <f ca="1" t="shared" ref="K14:K28" si="0">IF(I14="","",IF(AND(I14&lt;TODAY(),J14&lt;&gt;"是"),"已逾期",""))</f>
        <v/>
      </c>
      <c r="L14" s="20">
        <v>20</v>
      </c>
      <c r="M14" s="44">
        <v>0.1</v>
      </c>
      <c r="N14" s="20">
        <v>19</v>
      </c>
      <c r="O14" s="20">
        <f>IF(N14="","",N14*M14)</f>
        <v>1.9</v>
      </c>
      <c r="P14" s="45"/>
      <c r="Q14" s="56"/>
      <c r="R14" s="18" t="s">
        <v>23</v>
      </c>
      <c r="S14" s="20">
        <f t="shared" ref="S14:S20" si="1">COUNTIF($H$14:$H$20005,R14)</f>
        <v>1</v>
      </c>
      <c r="T14" s="57">
        <f>SUMIF($H$14:$H$2005,R14,$O$14:$O$20005)/S14</f>
        <v>1.9</v>
      </c>
      <c r="U14" s="27"/>
      <c r="V14" s="66" t="s">
        <v>11</v>
      </c>
      <c r="W14" s="28"/>
      <c r="X14" s="28"/>
      <c r="Y14" s="15"/>
      <c r="Z14" s="15"/>
      <c r="AA14" s="15"/>
      <c r="AB14" s="15"/>
      <c r="AC14" s="15"/>
      <c r="AD14" s="15"/>
      <c r="AE14" s="15"/>
      <c r="AF14" s="15"/>
      <c r="AG14" s="15"/>
    </row>
    <row r="15" ht="35" customHeight="1" spans="1:33">
      <c r="A15" s="2"/>
      <c r="B15" s="21"/>
      <c r="C15" s="22"/>
      <c r="D15" s="22"/>
      <c r="E15" s="22" t="s">
        <v>25</v>
      </c>
      <c r="F15" s="22"/>
      <c r="G15" s="22"/>
      <c r="H15" s="22" t="s">
        <v>26</v>
      </c>
      <c r="I15" s="35">
        <v>44862</v>
      </c>
      <c r="J15" s="22" t="s">
        <v>27</v>
      </c>
      <c r="K15" s="22" t="str">
        <f ca="1" t="shared" si="0"/>
        <v>已逾期</v>
      </c>
      <c r="L15" s="22"/>
      <c r="M15" s="46">
        <v>0.3</v>
      </c>
      <c r="N15" s="22">
        <v>12</v>
      </c>
      <c r="O15" s="22">
        <f t="shared" ref="O14:O34" si="2">IF(N15="","",N15*M15)</f>
        <v>3.6</v>
      </c>
      <c r="P15" s="47"/>
      <c r="Q15" s="56"/>
      <c r="R15" s="21" t="s">
        <v>26</v>
      </c>
      <c r="S15" s="22">
        <f t="shared" si="1"/>
        <v>4</v>
      </c>
      <c r="T15" s="58">
        <f t="shared" ref="T14:T20" si="3">SUMIF($H$14:$H$2005,R15,$O$14:$O$20005)/S15</f>
        <v>6.6125</v>
      </c>
      <c r="U15" s="27"/>
      <c r="V15" s="67" t="s">
        <v>24</v>
      </c>
      <c r="W15" s="28"/>
      <c r="X15" s="28"/>
      <c r="Y15" s="15"/>
      <c r="Z15" s="15"/>
      <c r="AA15" s="15"/>
      <c r="AB15" s="15"/>
      <c r="AC15" s="15"/>
      <c r="AD15" s="15"/>
      <c r="AE15" s="15"/>
      <c r="AF15" s="15"/>
      <c r="AG15" s="15"/>
    </row>
    <row r="16" ht="35" customHeight="1" spans="1:33">
      <c r="A16" s="2"/>
      <c r="B16" s="21"/>
      <c r="C16" s="22"/>
      <c r="D16" s="22"/>
      <c r="E16" s="22" t="s">
        <v>28</v>
      </c>
      <c r="F16" s="22"/>
      <c r="G16" s="22"/>
      <c r="H16" s="22" t="s">
        <v>26</v>
      </c>
      <c r="I16" s="35">
        <v>44854</v>
      </c>
      <c r="J16" s="22" t="s">
        <v>24</v>
      </c>
      <c r="K16" s="22" t="str">
        <f ca="1" t="shared" si="0"/>
        <v/>
      </c>
      <c r="L16" s="22"/>
      <c r="M16" s="46">
        <v>0.6</v>
      </c>
      <c r="N16" s="22">
        <v>16</v>
      </c>
      <c r="O16" s="22">
        <f t="shared" si="2"/>
        <v>9.6</v>
      </c>
      <c r="P16" s="47"/>
      <c r="Q16" s="56"/>
      <c r="R16" s="21" t="s">
        <v>29</v>
      </c>
      <c r="S16" s="22">
        <f t="shared" si="1"/>
        <v>2</v>
      </c>
      <c r="T16" s="58">
        <f t="shared" si="3"/>
        <v>4.75</v>
      </c>
      <c r="U16" s="27"/>
      <c r="V16" s="68" t="s">
        <v>27</v>
      </c>
      <c r="W16" s="28"/>
      <c r="X16" s="28"/>
      <c r="Y16" s="15"/>
      <c r="Z16" s="15"/>
      <c r="AA16" s="15"/>
      <c r="AB16" s="15"/>
      <c r="AC16" s="15"/>
      <c r="AD16" s="15"/>
      <c r="AE16" s="15"/>
      <c r="AF16" s="15"/>
      <c r="AG16" s="15"/>
    </row>
    <row r="17" ht="35" customHeight="1" spans="1:33">
      <c r="A17" s="2"/>
      <c r="B17" s="21">
        <v>2</v>
      </c>
      <c r="C17" s="23" t="s">
        <v>30</v>
      </c>
      <c r="D17" s="22"/>
      <c r="E17" s="22" t="s">
        <v>31</v>
      </c>
      <c r="F17" s="22"/>
      <c r="G17" s="22"/>
      <c r="H17" s="22" t="s">
        <v>29</v>
      </c>
      <c r="I17" s="35">
        <v>44855</v>
      </c>
      <c r="J17" s="22" t="s">
        <v>24</v>
      </c>
      <c r="K17" s="22" t="str">
        <f ca="1" t="shared" si="0"/>
        <v/>
      </c>
      <c r="L17" s="22">
        <v>20</v>
      </c>
      <c r="M17" s="46">
        <v>0.5</v>
      </c>
      <c r="N17" s="22">
        <v>15</v>
      </c>
      <c r="O17" s="22">
        <f t="shared" si="2"/>
        <v>7.5</v>
      </c>
      <c r="P17" s="47"/>
      <c r="Q17" s="56"/>
      <c r="R17" s="21" t="s">
        <v>32</v>
      </c>
      <c r="S17" s="22">
        <f t="shared" si="1"/>
        <v>2</v>
      </c>
      <c r="T17" s="58">
        <f t="shared" si="3"/>
        <v>6.8</v>
      </c>
      <c r="U17" s="27"/>
      <c r="V17" s="28"/>
      <c r="W17" s="28"/>
      <c r="X17" s="28"/>
      <c r="Y17" s="15"/>
      <c r="Z17" s="15"/>
      <c r="AA17" s="15"/>
      <c r="AB17" s="15"/>
      <c r="AC17" s="15"/>
      <c r="AD17" s="15"/>
      <c r="AE17" s="15"/>
      <c r="AF17" s="15"/>
      <c r="AG17" s="15"/>
    </row>
    <row r="18" ht="35" customHeight="1" spans="1:33">
      <c r="A18" s="2"/>
      <c r="B18" s="21"/>
      <c r="C18" s="22"/>
      <c r="D18" s="22"/>
      <c r="E18" s="22" t="s">
        <v>33</v>
      </c>
      <c r="F18" s="22"/>
      <c r="G18" s="22"/>
      <c r="H18" s="22" t="s">
        <v>32</v>
      </c>
      <c r="I18" s="35">
        <v>44856</v>
      </c>
      <c r="J18" s="22" t="s">
        <v>24</v>
      </c>
      <c r="K18" s="22" t="str">
        <f ca="1" t="shared" si="0"/>
        <v/>
      </c>
      <c r="L18" s="22"/>
      <c r="M18" s="46">
        <v>0.4</v>
      </c>
      <c r="N18" s="22">
        <v>19</v>
      </c>
      <c r="O18" s="22">
        <f t="shared" si="2"/>
        <v>7.6</v>
      </c>
      <c r="P18" s="47"/>
      <c r="Q18" s="56"/>
      <c r="R18" s="21" t="s">
        <v>34</v>
      </c>
      <c r="S18" s="22">
        <f t="shared" si="1"/>
        <v>3</v>
      </c>
      <c r="T18" s="58">
        <f t="shared" si="3"/>
        <v>3.85</v>
      </c>
      <c r="U18" s="27"/>
      <c r="V18" s="28"/>
      <c r="W18" s="28"/>
      <c r="X18" s="28"/>
      <c r="Y18" s="15"/>
      <c r="Z18" s="15"/>
      <c r="AA18" s="15"/>
      <c r="AB18" s="15"/>
      <c r="AC18" s="15"/>
      <c r="AD18" s="15"/>
      <c r="AE18" s="15"/>
      <c r="AF18" s="15"/>
      <c r="AG18" s="15"/>
    </row>
    <row r="19" ht="35" customHeight="1" spans="1:33">
      <c r="A19" s="2"/>
      <c r="B19" s="21"/>
      <c r="C19" s="22"/>
      <c r="D19" s="22"/>
      <c r="E19" s="22" t="s">
        <v>35</v>
      </c>
      <c r="F19" s="22"/>
      <c r="G19" s="22"/>
      <c r="H19" s="22" t="s">
        <v>34</v>
      </c>
      <c r="I19" s="35">
        <v>44857</v>
      </c>
      <c r="J19" s="22" t="s">
        <v>27</v>
      </c>
      <c r="K19" s="22" t="str">
        <f ca="1" t="shared" si="0"/>
        <v>已逾期</v>
      </c>
      <c r="L19" s="22"/>
      <c r="M19" s="46">
        <v>0.1</v>
      </c>
      <c r="N19" s="22">
        <v>9</v>
      </c>
      <c r="O19" s="22">
        <f t="shared" si="2"/>
        <v>0.9</v>
      </c>
      <c r="P19" s="47"/>
      <c r="Q19" s="56"/>
      <c r="R19" s="21" t="s">
        <v>36</v>
      </c>
      <c r="S19" s="22">
        <f t="shared" si="1"/>
        <v>1</v>
      </c>
      <c r="T19" s="58">
        <f t="shared" si="3"/>
        <v>6</v>
      </c>
      <c r="U19" s="27"/>
      <c r="V19" s="28"/>
      <c r="W19" s="28"/>
      <c r="X19" s="28"/>
      <c r="Y19" s="15"/>
      <c r="Z19" s="15"/>
      <c r="AA19" s="15"/>
      <c r="AB19" s="15"/>
      <c r="AC19" s="15"/>
      <c r="AD19" s="15"/>
      <c r="AE19" s="15"/>
      <c r="AF19" s="15"/>
      <c r="AG19" s="15"/>
    </row>
    <row r="20" ht="35" customHeight="1" spans="1:33">
      <c r="A20" s="2"/>
      <c r="B20" s="21">
        <v>3</v>
      </c>
      <c r="C20" s="23" t="s">
        <v>37</v>
      </c>
      <c r="D20" s="22"/>
      <c r="E20" s="22" t="s">
        <v>38</v>
      </c>
      <c r="F20" s="22"/>
      <c r="G20" s="22"/>
      <c r="H20" s="22" t="s">
        <v>34</v>
      </c>
      <c r="I20" s="35">
        <v>44858</v>
      </c>
      <c r="J20" s="22" t="s">
        <v>27</v>
      </c>
      <c r="K20" s="22" t="str">
        <f ca="1" t="shared" si="0"/>
        <v>已逾期</v>
      </c>
      <c r="L20" s="22">
        <v>20</v>
      </c>
      <c r="M20" s="46">
        <v>0.2</v>
      </c>
      <c r="N20" s="22">
        <v>15</v>
      </c>
      <c r="O20" s="22">
        <f t="shared" si="2"/>
        <v>3</v>
      </c>
      <c r="P20" s="47"/>
      <c r="Q20" s="56"/>
      <c r="R20" s="24" t="s">
        <v>39</v>
      </c>
      <c r="S20" s="25">
        <f t="shared" si="1"/>
        <v>2</v>
      </c>
      <c r="T20" s="59">
        <f t="shared" si="3"/>
        <v>4</v>
      </c>
      <c r="U20" s="27"/>
      <c r="V20" s="28"/>
      <c r="W20" s="28"/>
      <c r="X20" s="28"/>
      <c r="Y20" s="15"/>
      <c r="Z20" s="15"/>
      <c r="AA20" s="15"/>
      <c r="AB20" s="15"/>
      <c r="AC20" s="15"/>
      <c r="AD20" s="15"/>
      <c r="AE20" s="15"/>
      <c r="AF20" s="15"/>
      <c r="AG20" s="15"/>
    </row>
    <row r="21" ht="35" customHeight="1" spans="1:33">
      <c r="A21" s="2"/>
      <c r="B21" s="21"/>
      <c r="C21" s="22"/>
      <c r="D21" s="22"/>
      <c r="E21" s="22" t="s">
        <v>40</v>
      </c>
      <c r="F21" s="22"/>
      <c r="G21" s="22"/>
      <c r="H21" s="22" t="s">
        <v>26</v>
      </c>
      <c r="I21" s="35">
        <v>44859</v>
      </c>
      <c r="J21" s="22" t="s">
        <v>27</v>
      </c>
      <c r="K21" s="22" t="str">
        <f ca="1" t="shared" si="0"/>
        <v>已逾期</v>
      </c>
      <c r="L21" s="22"/>
      <c r="M21" s="46">
        <v>0.35</v>
      </c>
      <c r="N21" s="22">
        <v>15</v>
      </c>
      <c r="O21" s="22">
        <f t="shared" si="2"/>
        <v>5.25</v>
      </c>
      <c r="P21" s="47"/>
      <c r="Q21" s="56"/>
      <c r="R21" s="56"/>
      <c r="S21" s="56"/>
      <c r="T21" s="60"/>
      <c r="U21" s="27"/>
      <c r="V21" s="28"/>
      <c r="W21" s="28"/>
      <c r="X21" s="28"/>
      <c r="Y21" s="15"/>
      <c r="Z21" s="15"/>
      <c r="AA21" s="15"/>
      <c r="AB21" s="15"/>
      <c r="AC21" s="15"/>
      <c r="AD21" s="15"/>
      <c r="AE21" s="15"/>
      <c r="AF21" s="15"/>
      <c r="AG21" s="15"/>
    </row>
    <row r="22" ht="35" customHeight="1" spans="1:33">
      <c r="A22" s="2"/>
      <c r="B22" s="21"/>
      <c r="C22" s="22"/>
      <c r="D22" s="22"/>
      <c r="E22" s="22" t="s">
        <v>41</v>
      </c>
      <c r="F22" s="22"/>
      <c r="G22" s="22"/>
      <c r="H22" s="22" t="s">
        <v>34</v>
      </c>
      <c r="I22" s="35">
        <v>44860</v>
      </c>
      <c r="J22" s="22" t="s">
        <v>24</v>
      </c>
      <c r="K22" s="22" t="str">
        <f ca="1" t="shared" si="0"/>
        <v/>
      </c>
      <c r="L22" s="22"/>
      <c r="M22" s="46">
        <v>0.45</v>
      </c>
      <c r="N22" s="22">
        <v>17</v>
      </c>
      <c r="O22" s="22">
        <f t="shared" si="2"/>
        <v>7.65</v>
      </c>
      <c r="P22" s="47"/>
      <c r="Q22" s="56"/>
      <c r="R22" s="56"/>
      <c r="S22" s="56"/>
      <c r="T22" s="60"/>
      <c r="U22" s="27"/>
      <c r="V22" s="28"/>
      <c r="W22" s="28"/>
      <c r="X22" s="28"/>
      <c r="Y22" s="15"/>
      <c r="Z22" s="15"/>
      <c r="AA22" s="15"/>
      <c r="AB22" s="15"/>
      <c r="AC22" s="15"/>
      <c r="AD22" s="15"/>
      <c r="AE22" s="15"/>
      <c r="AF22" s="15"/>
      <c r="AG22" s="15"/>
    </row>
    <row r="23" ht="35" customHeight="1" spans="1:33">
      <c r="A23" s="2"/>
      <c r="B23" s="21">
        <v>4</v>
      </c>
      <c r="C23" s="23" t="s">
        <v>42</v>
      </c>
      <c r="D23" s="22"/>
      <c r="E23" s="22" t="s">
        <v>43</v>
      </c>
      <c r="F23" s="22"/>
      <c r="G23" s="22"/>
      <c r="H23" s="22" t="s">
        <v>39</v>
      </c>
      <c r="I23" s="35">
        <v>44861</v>
      </c>
      <c r="J23" s="22" t="s">
        <v>27</v>
      </c>
      <c r="K23" s="22" t="str">
        <f ca="1" t="shared" si="0"/>
        <v>已逾期</v>
      </c>
      <c r="L23" s="22">
        <v>20</v>
      </c>
      <c r="M23" s="46">
        <v>0.2</v>
      </c>
      <c r="N23" s="22">
        <v>13</v>
      </c>
      <c r="O23" s="22">
        <f t="shared" si="2"/>
        <v>2.6</v>
      </c>
      <c r="P23" s="47"/>
      <c r="Q23" s="56"/>
      <c r="R23" s="56"/>
      <c r="S23" s="56"/>
      <c r="T23" s="60"/>
      <c r="U23" s="27"/>
      <c r="V23" s="28"/>
      <c r="W23" s="28"/>
      <c r="X23" s="28"/>
      <c r="Y23" s="15"/>
      <c r="Z23" s="15"/>
      <c r="AA23" s="15"/>
      <c r="AB23" s="15"/>
      <c r="AC23" s="15"/>
      <c r="AD23" s="15"/>
      <c r="AE23" s="15"/>
      <c r="AF23" s="15"/>
      <c r="AG23" s="15"/>
    </row>
    <row r="24" ht="35" customHeight="1" spans="1:33">
      <c r="A24" s="2"/>
      <c r="B24" s="21"/>
      <c r="C24" s="22"/>
      <c r="D24" s="22"/>
      <c r="E24" s="22" t="s">
        <v>44</v>
      </c>
      <c r="F24" s="22"/>
      <c r="G24" s="22"/>
      <c r="H24" s="22" t="s">
        <v>39</v>
      </c>
      <c r="I24" s="35">
        <v>44862</v>
      </c>
      <c r="J24" s="22" t="s">
        <v>24</v>
      </c>
      <c r="K24" s="22" t="str">
        <f ca="1" t="shared" si="0"/>
        <v/>
      </c>
      <c r="L24" s="22"/>
      <c r="M24" s="46">
        <v>0.3</v>
      </c>
      <c r="N24" s="22">
        <v>18</v>
      </c>
      <c r="O24" s="22">
        <f t="shared" si="2"/>
        <v>5.4</v>
      </c>
      <c r="P24" s="47"/>
      <c r="Q24" s="56"/>
      <c r="R24" s="56"/>
      <c r="S24" s="56"/>
      <c r="T24" s="60"/>
      <c r="U24" s="27"/>
      <c r="V24" s="28"/>
      <c r="W24" s="28"/>
      <c r="X24" s="28"/>
      <c r="Y24" s="15"/>
      <c r="Z24" s="15"/>
      <c r="AA24" s="15"/>
      <c r="AB24" s="15"/>
      <c r="AC24" s="15"/>
      <c r="AD24" s="15"/>
      <c r="AE24" s="15"/>
      <c r="AF24" s="15"/>
      <c r="AG24" s="15"/>
    </row>
    <row r="25" ht="35" customHeight="1" spans="1:33">
      <c r="A25" s="2"/>
      <c r="B25" s="21"/>
      <c r="C25" s="22"/>
      <c r="D25" s="22"/>
      <c r="E25" s="22" t="s">
        <v>45</v>
      </c>
      <c r="F25" s="22"/>
      <c r="G25" s="22"/>
      <c r="H25" s="22" t="s">
        <v>32</v>
      </c>
      <c r="I25" s="35">
        <v>44856</v>
      </c>
      <c r="J25" s="22" t="s">
        <v>27</v>
      </c>
      <c r="K25" s="22" t="str">
        <f ca="1" t="shared" si="0"/>
        <v>已逾期</v>
      </c>
      <c r="L25" s="22"/>
      <c r="M25" s="46">
        <v>0.5</v>
      </c>
      <c r="N25" s="22">
        <v>12</v>
      </c>
      <c r="O25" s="22">
        <f t="shared" si="2"/>
        <v>6</v>
      </c>
      <c r="P25" s="47"/>
      <c r="Q25" s="56"/>
      <c r="R25" s="56"/>
      <c r="S25" s="56"/>
      <c r="T25" s="60"/>
      <c r="U25" s="27"/>
      <c r="V25" s="28"/>
      <c r="W25" s="28"/>
      <c r="X25" s="28"/>
      <c r="Y25" s="15"/>
      <c r="Z25" s="15"/>
      <c r="AA25" s="15"/>
      <c r="AB25" s="15"/>
      <c r="AC25" s="15"/>
      <c r="AD25" s="15"/>
      <c r="AE25" s="15"/>
      <c r="AF25" s="15"/>
      <c r="AG25" s="15"/>
    </row>
    <row r="26" ht="35" customHeight="1" spans="1:33">
      <c r="A26" s="2"/>
      <c r="B26" s="21">
        <v>5</v>
      </c>
      <c r="C26" s="23" t="s">
        <v>46</v>
      </c>
      <c r="D26" s="22"/>
      <c r="E26" s="22" t="s">
        <v>47</v>
      </c>
      <c r="F26" s="22"/>
      <c r="G26" s="22"/>
      <c r="H26" s="22" t="s">
        <v>29</v>
      </c>
      <c r="I26" s="35">
        <v>44858</v>
      </c>
      <c r="J26" s="22" t="s">
        <v>27</v>
      </c>
      <c r="K26" s="22" t="str">
        <f ca="1" t="shared" si="0"/>
        <v>已逾期</v>
      </c>
      <c r="L26" s="22">
        <v>20</v>
      </c>
      <c r="M26" s="46">
        <v>0.1</v>
      </c>
      <c r="N26" s="22">
        <v>20</v>
      </c>
      <c r="O26" s="22">
        <f t="shared" si="2"/>
        <v>2</v>
      </c>
      <c r="P26" s="47"/>
      <c r="Q26" s="56"/>
      <c r="R26" s="56"/>
      <c r="S26" s="56"/>
      <c r="T26" s="60"/>
      <c r="U26" s="27"/>
      <c r="V26" s="28"/>
      <c r="W26" s="28"/>
      <c r="X26" s="28"/>
      <c r="Y26" s="15"/>
      <c r="Z26" s="15"/>
      <c r="AA26" s="15"/>
      <c r="AB26" s="15"/>
      <c r="AC26" s="15"/>
      <c r="AD26" s="15"/>
      <c r="AE26" s="15"/>
      <c r="AF26" s="15"/>
      <c r="AG26" s="15"/>
    </row>
    <row r="27" ht="35" customHeight="1" spans="1:33">
      <c r="A27" s="2"/>
      <c r="B27" s="21"/>
      <c r="C27" s="22"/>
      <c r="D27" s="22"/>
      <c r="E27" s="22" t="s">
        <v>48</v>
      </c>
      <c r="F27" s="22"/>
      <c r="G27" s="22"/>
      <c r="H27" s="22" t="s">
        <v>26</v>
      </c>
      <c r="I27" s="35">
        <v>44859</v>
      </c>
      <c r="J27" s="22" t="s">
        <v>24</v>
      </c>
      <c r="K27" s="22" t="str">
        <f ca="1" t="shared" si="0"/>
        <v/>
      </c>
      <c r="L27" s="22"/>
      <c r="M27" s="46">
        <v>0.5</v>
      </c>
      <c r="N27" s="22">
        <v>16</v>
      </c>
      <c r="O27" s="22">
        <f t="shared" si="2"/>
        <v>8</v>
      </c>
      <c r="P27" s="47"/>
      <c r="Q27" s="56"/>
      <c r="R27" s="56"/>
      <c r="S27" s="56"/>
      <c r="T27" s="60"/>
      <c r="U27" s="27"/>
      <c r="V27" s="28"/>
      <c r="W27" s="28"/>
      <c r="X27" s="28"/>
      <c r="Y27" s="15"/>
      <c r="Z27" s="15"/>
      <c r="AA27" s="15"/>
      <c r="AB27" s="15"/>
      <c r="AC27" s="15"/>
      <c r="AD27" s="15"/>
      <c r="AE27" s="15"/>
      <c r="AF27" s="15"/>
      <c r="AG27" s="15"/>
    </row>
    <row r="28" ht="35" customHeight="1" spans="1:33">
      <c r="A28" s="2"/>
      <c r="B28" s="21"/>
      <c r="C28" s="22"/>
      <c r="D28" s="22"/>
      <c r="E28" s="22" t="s">
        <v>49</v>
      </c>
      <c r="F28" s="22"/>
      <c r="G28" s="22"/>
      <c r="H28" s="22" t="s">
        <v>36</v>
      </c>
      <c r="I28" s="35">
        <v>44860</v>
      </c>
      <c r="J28" s="22" t="s">
        <v>24</v>
      </c>
      <c r="K28" s="22" t="str">
        <f ca="1" t="shared" si="0"/>
        <v/>
      </c>
      <c r="L28" s="22"/>
      <c r="M28" s="46">
        <v>0.4</v>
      </c>
      <c r="N28" s="22">
        <v>15</v>
      </c>
      <c r="O28" s="22">
        <f t="shared" si="2"/>
        <v>6</v>
      </c>
      <c r="P28" s="47"/>
      <c r="Q28" s="56"/>
      <c r="R28" s="56"/>
      <c r="S28" s="56"/>
      <c r="T28" s="60"/>
      <c r="U28" s="27"/>
      <c r="V28" s="28"/>
      <c r="W28" s="28"/>
      <c r="X28" s="28"/>
      <c r="Y28" s="15"/>
      <c r="Z28" s="15"/>
      <c r="AA28" s="15"/>
      <c r="AB28" s="15"/>
      <c r="AC28" s="15"/>
      <c r="AD28" s="15"/>
      <c r="AE28" s="15"/>
      <c r="AF28" s="15"/>
      <c r="AG28" s="15"/>
    </row>
    <row r="29" ht="35" customHeight="1" spans="1:33">
      <c r="A29" s="2"/>
      <c r="B29" s="21">
        <v>6</v>
      </c>
      <c r="C29" s="23" t="s">
        <v>50</v>
      </c>
      <c r="D29" s="22"/>
      <c r="E29" s="22"/>
      <c r="F29" s="22"/>
      <c r="G29" s="22"/>
      <c r="H29" s="22"/>
      <c r="I29" s="22"/>
      <c r="J29" s="22"/>
      <c r="K29" s="22" t="str">
        <f ca="1" t="shared" ref="K29:K47" si="4">IF(I29="","",IF(AND(I29&lt;TODAY(),J29&lt;&gt;"是"),"已逾期",""))</f>
        <v/>
      </c>
      <c r="L29" s="22"/>
      <c r="M29" s="48"/>
      <c r="N29" s="22"/>
      <c r="O29" s="22" t="str">
        <f t="shared" si="2"/>
        <v/>
      </c>
      <c r="P29" s="47"/>
      <c r="Q29" s="56"/>
      <c r="R29" s="56"/>
      <c r="S29" s="56"/>
      <c r="T29" s="60"/>
      <c r="U29" s="27"/>
      <c r="V29" s="28"/>
      <c r="W29" s="28"/>
      <c r="X29" s="28"/>
      <c r="Y29" s="15"/>
      <c r="Z29" s="15"/>
      <c r="AA29" s="15"/>
      <c r="AB29" s="15"/>
      <c r="AC29" s="15"/>
      <c r="AD29" s="15"/>
      <c r="AE29" s="15"/>
      <c r="AF29" s="15"/>
      <c r="AG29" s="15"/>
    </row>
    <row r="30" ht="35" customHeight="1" spans="1:33">
      <c r="A30" s="2"/>
      <c r="B30" s="21"/>
      <c r="C30" s="22"/>
      <c r="D30" s="22"/>
      <c r="E30" s="22"/>
      <c r="F30" s="22"/>
      <c r="G30" s="22"/>
      <c r="H30" s="22"/>
      <c r="I30" s="22"/>
      <c r="J30" s="22"/>
      <c r="K30" s="22" t="str">
        <f ca="1" t="shared" si="4"/>
        <v/>
      </c>
      <c r="L30" s="22"/>
      <c r="M30" s="48"/>
      <c r="N30" s="22"/>
      <c r="O30" s="22" t="str">
        <f t="shared" si="2"/>
        <v/>
      </c>
      <c r="P30" s="47"/>
      <c r="Q30" s="56"/>
      <c r="R30" s="56"/>
      <c r="S30" s="56"/>
      <c r="T30" s="60"/>
      <c r="U30" s="27"/>
      <c r="V30" s="28"/>
      <c r="W30" s="28"/>
      <c r="X30" s="28"/>
      <c r="Y30" s="15"/>
      <c r="Z30" s="15"/>
      <c r="AA30" s="15"/>
      <c r="AB30" s="15"/>
      <c r="AC30" s="15"/>
      <c r="AD30" s="15"/>
      <c r="AE30" s="15"/>
      <c r="AF30" s="15"/>
      <c r="AG30" s="15"/>
    </row>
    <row r="31" ht="35" customHeight="1" spans="1:33">
      <c r="A31" s="2"/>
      <c r="B31" s="21"/>
      <c r="C31" s="22"/>
      <c r="D31" s="22"/>
      <c r="E31" s="22"/>
      <c r="F31" s="22"/>
      <c r="G31" s="22"/>
      <c r="H31" s="22"/>
      <c r="I31" s="22"/>
      <c r="J31" s="22"/>
      <c r="K31" s="22" t="str">
        <f ca="1" t="shared" si="4"/>
        <v/>
      </c>
      <c r="L31" s="22"/>
      <c r="M31" s="48"/>
      <c r="N31" s="22"/>
      <c r="O31" s="22" t="str">
        <f t="shared" si="2"/>
        <v/>
      </c>
      <c r="P31" s="47"/>
      <c r="Q31" s="56"/>
      <c r="R31" s="56"/>
      <c r="S31" s="56"/>
      <c r="T31" s="60"/>
      <c r="U31" s="27"/>
      <c r="V31" s="28"/>
      <c r="W31" s="28"/>
      <c r="X31" s="28"/>
      <c r="Y31" s="15"/>
      <c r="Z31" s="15"/>
      <c r="AA31" s="15"/>
      <c r="AB31" s="15"/>
      <c r="AC31" s="15"/>
      <c r="AD31" s="15"/>
      <c r="AE31" s="15"/>
      <c r="AF31" s="15"/>
      <c r="AG31" s="15"/>
    </row>
    <row r="32" ht="35" customHeight="1" spans="1:33">
      <c r="A32" s="2"/>
      <c r="B32" s="21">
        <v>7</v>
      </c>
      <c r="C32" s="23" t="s">
        <v>51</v>
      </c>
      <c r="D32" s="22"/>
      <c r="E32" s="22"/>
      <c r="F32" s="22"/>
      <c r="G32" s="22"/>
      <c r="H32" s="22"/>
      <c r="I32" s="22"/>
      <c r="J32" s="22"/>
      <c r="K32" s="22" t="str">
        <f ca="1" t="shared" si="4"/>
        <v/>
      </c>
      <c r="L32" s="22"/>
      <c r="M32" s="48"/>
      <c r="N32" s="22"/>
      <c r="O32" s="22" t="str">
        <f t="shared" si="2"/>
        <v/>
      </c>
      <c r="P32" s="47"/>
      <c r="Q32" s="56"/>
      <c r="R32" s="56"/>
      <c r="S32" s="56"/>
      <c r="T32" s="60"/>
      <c r="U32" s="27"/>
      <c r="V32" s="28"/>
      <c r="W32" s="28"/>
      <c r="X32" s="28"/>
      <c r="Y32" s="15"/>
      <c r="Z32" s="15"/>
      <c r="AA32" s="15"/>
      <c r="AB32" s="15"/>
      <c r="AC32" s="15"/>
      <c r="AD32" s="15"/>
      <c r="AE32" s="15"/>
      <c r="AF32" s="15"/>
      <c r="AG32" s="15"/>
    </row>
    <row r="33" ht="35" customHeight="1" spans="1:33">
      <c r="A33" s="2"/>
      <c r="B33" s="21"/>
      <c r="C33" s="22"/>
      <c r="D33" s="22"/>
      <c r="E33" s="22"/>
      <c r="F33" s="22"/>
      <c r="G33" s="22"/>
      <c r="H33" s="22"/>
      <c r="I33" s="22"/>
      <c r="J33" s="22"/>
      <c r="K33" s="22" t="str">
        <f ca="1" t="shared" si="4"/>
        <v/>
      </c>
      <c r="L33" s="22"/>
      <c r="M33" s="48"/>
      <c r="N33" s="22"/>
      <c r="O33" s="22" t="str">
        <f t="shared" si="2"/>
        <v/>
      </c>
      <c r="P33" s="47"/>
      <c r="Q33" s="56"/>
      <c r="R33" s="56"/>
      <c r="S33" s="56"/>
      <c r="T33" s="60"/>
      <c r="U33" s="27"/>
      <c r="V33" s="28"/>
      <c r="W33" s="28"/>
      <c r="X33" s="28"/>
      <c r="Y33" s="15"/>
      <c r="Z33" s="15"/>
      <c r="AA33" s="15"/>
      <c r="AB33" s="15"/>
      <c r="AC33" s="15"/>
      <c r="AD33" s="15"/>
      <c r="AE33" s="15"/>
      <c r="AF33" s="15"/>
      <c r="AG33" s="15"/>
    </row>
    <row r="34" ht="35" customHeight="1" spans="1:33">
      <c r="A34" s="2"/>
      <c r="B34" s="24"/>
      <c r="C34" s="25"/>
      <c r="D34" s="25"/>
      <c r="E34" s="25"/>
      <c r="F34" s="25"/>
      <c r="G34" s="25"/>
      <c r="H34" s="25"/>
      <c r="I34" s="25"/>
      <c r="J34" s="25"/>
      <c r="K34" s="25" t="str">
        <f ca="1" t="shared" si="4"/>
        <v/>
      </c>
      <c r="L34" s="25"/>
      <c r="M34" s="49"/>
      <c r="N34" s="25"/>
      <c r="O34" s="25" t="str">
        <f t="shared" si="2"/>
        <v/>
      </c>
      <c r="P34" s="50"/>
      <c r="Q34" s="56"/>
      <c r="R34" s="56"/>
      <c r="S34" s="56"/>
      <c r="T34" s="60"/>
      <c r="U34" s="27"/>
      <c r="V34" s="28"/>
      <c r="W34" s="28"/>
      <c r="X34" s="28"/>
      <c r="Y34" s="15"/>
      <c r="Z34" s="15"/>
      <c r="AA34" s="15"/>
      <c r="AB34" s="15"/>
      <c r="AC34" s="15"/>
      <c r="AD34" s="15"/>
      <c r="AE34" s="15"/>
      <c r="AF34" s="15"/>
      <c r="AG34" s="15"/>
    </row>
    <row r="35" ht="30" customHeight="1" spans="1:33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36" t="str">
        <f ca="1" t="shared" si="4"/>
        <v/>
      </c>
      <c r="L35" s="27"/>
      <c r="M35" s="51"/>
      <c r="N35" s="27"/>
      <c r="O35" s="27"/>
      <c r="P35" s="27"/>
      <c r="Q35" s="27"/>
      <c r="R35" s="27"/>
      <c r="S35" s="27"/>
      <c r="T35" s="61"/>
      <c r="U35" s="27"/>
      <c r="V35" s="28"/>
      <c r="W35" s="28"/>
      <c r="X35" s="28"/>
      <c r="Y35" s="15"/>
      <c r="Z35" s="15"/>
      <c r="AA35" s="15"/>
      <c r="AB35" s="15"/>
      <c r="AC35" s="15"/>
      <c r="AD35" s="15"/>
      <c r="AE35" s="15"/>
      <c r="AF35" s="15"/>
      <c r="AG35" s="15"/>
    </row>
    <row r="36" ht="30" customHeight="1" spans="1:33">
      <c r="A36" s="15"/>
      <c r="B36" s="28"/>
      <c r="C36" s="28"/>
      <c r="D36" s="28"/>
      <c r="E36" s="28"/>
      <c r="F36" s="28"/>
      <c r="G36" s="28"/>
      <c r="H36" s="28"/>
      <c r="I36" s="28"/>
      <c r="J36" s="28"/>
      <c r="K36" s="36" t="str">
        <f ca="1" t="shared" si="4"/>
        <v/>
      </c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15"/>
      <c r="Z36" s="15"/>
      <c r="AA36" s="15"/>
      <c r="AB36" s="15"/>
      <c r="AC36" s="15"/>
      <c r="AD36" s="15"/>
      <c r="AE36" s="15"/>
      <c r="AF36" s="15"/>
      <c r="AG36" s="15"/>
    </row>
    <row r="37" ht="30" customHeight="1" spans="1:33">
      <c r="A37" s="15"/>
      <c r="B37" s="28"/>
      <c r="C37" s="28"/>
      <c r="D37" s="28"/>
      <c r="E37" s="28"/>
      <c r="F37" s="28"/>
      <c r="G37" s="28"/>
      <c r="H37" s="28"/>
      <c r="I37" s="28"/>
      <c r="J37" s="28"/>
      <c r="K37" s="36" t="str">
        <f ca="1" t="shared" si="4"/>
        <v/>
      </c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15"/>
      <c r="Z37" s="15"/>
      <c r="AA37" s="15"/>
      <c r="AB37" s="15"/>
      <c r="AC37" s="15"/>
      <c r="AD37" s="15"/>
      <c r="AE37" s="15"/>
      <c r="AF37" s="15"/>
      <c r="AG37" s="15"/>
    </row>
    <row r="38" ht="30" customHeight="1" spans="1:3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37" t="str">
        <f ca="1" t="shared" si="4"/>
        <v/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ht="30" customHeight="1" spans="1:3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37" t="str">
        <f ca="1" t="shared" si="4"/>
        <v/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ht="30" customHeight="1" spans="1:3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37" t="str">
        <f ca="1" t="shared" si="4"/>
        <v/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ht="20" customHeight="1" spans="1:3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37" t="str">
        <f ca="1" t="shared" si="4"/>
        <v/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ht="30" customHeight="1" spans="1:3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37" t="str">
        <f ca="1" t="shared" si="4"/>
        <v/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ht="30" customHeight="1" spans="1:3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37" t="str">
        <f ca="1" t="shared" si="4"/>
        <v/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ht="20.4" spans="1:3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37" t="str">
        <f ca="1" t="shared" si="4"/>
        <v/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ht="20.4" spans="1:3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37" t="str">
        <f ca="1" t="shared" si="4"/>
        <v/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ht="20.4" spans="11:11">
      <c r="K46" s="37" t="str">
        <f ca="1" t="shared" si="4"/>
        <v/>
      </c>
    </row>
    <row r="47" ht="20.4" spans="11:11">
      <c r="K47" s="37" t="str">
        <f ca="1" t="shared" si="4"/>
        <v/>
      </c>
    </row>
    <row r="48" ht="20.4" spans="11:11">
      <c r="K48" s="37" t="str">
        <f ca="1" t="shared" ref="K48:K57" si="5">IF(I48="","",IF(AND(I48&lt;TODAY(),J48&lt;&gt;"是"),"已逾期",""))</f>
        <v/>
      </c>
    </row>
    <row r="49" ht="20.4" spans="11:11">
      <c r="K49" s="37" t="str">
        <f ca="1" t="shared" si="5"/>
        <v/>
      </c>
    </row>
    <row r="50" ht="20.4" spans="11:11">
      <c r="K50" s="37" t="str">
        <f ca="1" t="shared" si="5"/>
        <v/>
      </c>
    </row>
    <row r="51" ht="20.4" spans="11:11">
      <c r="K51" s="37" t="str">
        <f ca="1" t="shared" si="5"/>
        <v/>
      </c>
    </row>
    <row r="52" ht="20.4" spans="11:11">
      <c r="K52" s="37" t="str">
        <f ca="1" t="shared" si="5"/>
        <v/>
      </c>
    </row>
    <row r="53" ht="20.4" spans="11:11">
      <c r="K53" s="37" t="str">
        <f ca="1" t="shared" si="5"/>
        <v/>
      </c>
    </row>
    <row r="54" ht="20.4" spans="11:11">
      <c r="K54" s="37" t="str">
        <f ca="1" t="shared" si="5"/>
        <v/>
      </c>
    </row>
    <row r="55" ht="20.4" spans="11:11">
      <c r="K55" s="37" t="str">
        <f ca="1" t="shared" si="5"/>
        <v/>
      </c>
    </row>
    <row r="56" ht="20.4" spans="11:11">
      <c r="K56" s="37" t="str">
        <f ca="1" t="shared" si="5"/>
        <v/>
      </c>
    </row>
    <row r="57" ht="20.4" spans="11:11">
      <c r="K57" s="37" t="str">
        <f ca="1" t="shared" si="5"/>
        <v/>
      </c>
    </row>
  </sheetData>
  <mergeCells count="53">
    <mergeCell ref="B2:P2"/>
    <mergeCell ref="C13:D13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B14:B16"/>
    <mergeCell ref="B17:B19"/>
    <mergeCell ref="B20:B22"/>
    <mergeCell ref="B23:B25"/>
    <mergeCell ref="B26:B28"/>
    <mergeCell ref="B29:B31"/>
    <mergeCell ref="B32:B34"/>
    <mergeCell ref="L14:L16"/>
    <mergeCell ref="L17:L19"/>
    <mergeCell ref="L20:L22"/>
    <mergeCell ref="L23:L25"/>
    <mergeCell ref="L26:L28"/>
    <mergeCell ref="L29:L31"/>
    <mergeCell ref="L32:L34"/>
    <mergeCell ref="B4:C5"/>
    <mergeCell ref="D4:E5"/>
    <mergeCell ref="B8:C9"/>
    <mergeCell ref="D8:E9"/>
    <mergeCell ref="B10:C11"/>
    <mergeCell ref="D10:E11"/>
    <mergeCell ref="B6:C7"/>
    <mergeCell ref="D6:E7"/>
    <mergeCell ref="C14:D16"/>
    <mergeCell ref="C17:D19"/>
    <mergeCell ref="C20:D22"/>
    <mergeCell ref="C23:D25"/>
    <mergeCell ref="C26:D28"/>
    <mergeCell ref="C29:D31"/>
    <mergeCell ref="C32:D34"/>
  </mergeCells>
  <conditionalFormatting sqref="K14:K57">
    <cfRule type="cellIs" dxfId="0" priority="1" operator="equal">
      <formula>"已超期"</formula>
    </cfRule>
  </conditionalFormatting>
  <dataValidations count="2">
    <dataValidation type="list" allowBlank="1" showInputMessage="1" showErrorMessage="1" sqref="H14:H49">
      <formula1>$R$14:$R$20</formula1>
    </dataValidation>
    <dataValidation type="list" allowBlank="1" showInputMessage="1" showErrorMessage="1" sqref="J14:J43">
      <formula1>$V$15:$V$16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WWO_wpscloud_20220519215926-fdc1cef311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『弥补我的素白年华...</cp:lastModifiedBy>
  <dcterms:created xsi:type="dcterms:W3CDTF">2021-09-18T13:10:00Z</dcterms:created>
  <dcterms:modified xsi:type="dcterms:W3CDTF">2023-01-17T13:15:56Z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415166A8BE5445BC880FE1971555ABA8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v1.0_mb_3QpffQ+NTVqSpT6TSkJ/Hg==</vt:lpwstr>
  </property>
</Properties>
</file>