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6560"/>
  </bookViews>
  <sheets>
    <sheet name="绩效考核表" sheetId="1" r:id="rId1"/>
  </sheets>
  <calcPr calcId="144525"/>
</workbook>
</file>

<file path=xl/sharedStrings.xml><?xml version="1.0" encoding="utf-8"?>
<sst xmlns="http://schemas.openxmlformats.org/spreadsheetml/2006/main" count="77" uniqueCount="77">
  <si>
    <t>人事招聘专员KPI绩效考核表</t>
  </si>
  <si>
    <t>考核标准</t>
  </si>
  <si>
    <t>相关人员签名</t>
  </si>
  <si>
    <t>职员姓名</t>
  </si>
  <si>
    <t>稻小壳</t>
  </si>
  <si>
    <t>最终评分等级</t>
  </si>
  <si>
    <t>1、最终评级分A\B\C\D四级，</t>
  </si>
  <si>
    <t>被考核人签名</t>
  </si>
  <si>
    <t>签名1</t>
  </si>
  <si>
    <t>员工ID号</t>
  </si>
  <si>
    <t>ID-001</t>
  </si>
  <si>
    <t>岗位胜任能力</t>
  </si>
  <si>
    <t>2、A级为优秀，分值区间95=&lt;A&lt;=100</t>
  </si>
  <si>
    <t>上级主管签名</t>
  </si>
  <si>
    <t>签名2</t>
  </si>
  <si>
    <t>职员岗位</t>
  </si>
  <si>
    <t>招聘专员</t>
  </si>
  <si>
    <t>3、B级为合格，分值区间  90=&lt;B&lt;95</t>
  </si>
  <si>
    <t>部门负责人签名</t>
  </si>
  <si>
    <t>签名3</t>
  </si>
  <si>
    <t>所属部门</t>
  </si>
  <si>
    <t>人力资源</t>
  </si>
  <si>
    <t>考核成绩</t>
  </si>
  <si>
    <t>上级评分</t>
  </si>
  <si>
    <t>最终得分</t>
  </si>
  <si>
    <t>4、C级为基本合格　分值区85=&lt;C&lt;90</t>
  </si>
  <si>
    <t>人事部签名</t>
  </si>
  <si>
    <t>签名4</t>
  </si>
  <si>
    <t>上级姓名</t>
  </si>
  <si>
    <t>Doker</t>
  </si>
  <si>
    <t>5、D为不合格，分值区间  D&lt;85</t>
  </si>
  <si>
    <t>总经理签名</t>
  </si>
  <si>
    <t>签名5</t>
  </si>
  <si>
    <t>考核项目</t>
  </si>
  <si>
    <t>考核分项</t>
  </si>
  <si>
    <t>分值</t>
  </si>
  <si>
    <t>KPI指标</t>
  </si>
  <si>
    <t>指标释义</t>
  </si>
  <si>
    <t>目标</t>
  </si>
  <si>
    <t>实际</t>
  </si>
  <si>
    <t>考核达标率</t>
  </si>
  <si>
    <t>考核评分
依据</t>
  </si>
  <si>
    <t>考核成绩（50%）</t>
  </si>
  <si>
    <t>上级评分（50%）</t>
  </si>
  <si>
    <t>得分
（考核+上级）</t>
  </si>
  <si>
    <t>专业能力</t>
  </si>
  <si>
    <t>招聘工作</t>
  </si>
  <si>
    <t>招聘成功率</t>
  </si>
  <si>
    <t>年度计划招聘480人，每月招聘40人，按成功招聘人数/每月计划人数计算达标率</t>
  </si>
  <si>
    <t>1、达标率在90%以上为10分，
2、达标率在80%-90%之间为8分，
3、达标率在70%-80%之间为6分，
4、达标率在60%-70%之间为4分，
5、达标率在50%-60%为2分，
6、达标率在50%以下，为1分</t>
  </si>
  <si>
    <t>新进员工到岗率</t>
  </si>
  <si>
    <t>本年度新员工实际到岗人数/要求到岗人数</t>
  </si>
  <si>
    <t>入职1年内新员工离职率</t>
  </si>
  <si>
    <t>本年度入职1年内新员工实际离职人数/计划内离职人数</t>
  </si>
  <si>
    <t>劳动合同管理</t>
  </si>
  <si>
    <t>劳动合同的签订、变更、续签及时率</t>
  </si>
  <si>
    <t>本年度合同实际签、变、续个数/计划内需签变续个数</t>
  </si>
  <si>
    <t>员工档案管理</t>
  </si>
  <si>
    <t>档案资料正确率</t>
  </si>
  <si>
    <t>档案资料正确次数/档案提交次数</t>
  </si>
  <si>
    <t>工作态度</t>
  </si>
  <si>
    <t>周总结</t>
  </si>
  <si>
    <t>总结报告及时率</t>
  </si>
  <si>
    <t>周总结报告按时提交次数/计划提交次数</t>
  </si>
  <si>
    <t>考勤</t>
  </si>
  <si>
    <t>出勤率</t>
  </si>
  <si>
    <t>出勤天数/应出勤天数</t>
  </si>
  <si>
    <t>综合能力</t>
  </si>
  <si>
    <t>协作性</t>
  </si>
  <si>
    <t>协作工作及时率</t>
  </si>
  <si>
    <t>要求各部门协作未超时，依据：按时完成各部门协作次数/协作要求提交总次数</t>
  </si>
  <si>
    <t>执行力</t>
  </si>
  <si>
    <t>工作计划完成率</t>
  </si>
  <si>
    <t>对计划完成程度的要求，计算方式：计划完成个数/计划总个数</t>
  </si>
  <si>
    <t>亲和力</t>
  </si>
  <si>
    <t>招聘服务满意度</t>
  </si>
  <si>
    <t>对招聘人员服务满意程度的考评，计算：满意个数/总招聘数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</si>
</sst>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36"/>
      <color theme="0"/>
      <name val="思源黑体 CN Heavy"/>
      <charset val="134"/>
    </font>
    <font>
      <sz val="16"/>
      <color theme="1" tint="0.25"/>
      <name val="思源黑体 CN Bold"/>
      <charset val="134"/>
    </font>
    <font>
      <sz val="11"/>
      <color theme="1" tint="0.25"/>
      <name val="思源黑体 CN Bold"/>
      <charset val="134"/>
    </font>
    <font>
      <sz val="14"/>
      <color theme="0"/>
      <name val="思源黑体 CN Bold"/>
      <charset val="134"/>
    </font>
    <font>
      <sz val="9"/>
      <color theme="1" tint="0.25"/>
      <name val="思源黑体 CN Bold"/>
      <charset val="134"/>
    </font>
    <font>
      <sz val="16"/>
      <color theme="1" tint="0.25"/>
      <name val="思源黑体 CN Heavy"/>
      <charset val="134"/>
    </font>
    <font>
      <sz val="14"/>
      <color theme="1" tint="0.25"/>
      <name val="思源黑体 CN Bold"/>
      <charset val="134"/>
    </font>
    <font>
      <sz val="11"/>
      <color theme="0"/>
      <name val="思源黑体 CN Bold"/>
      <charset val="134"/>
    </font>
    <font>
      <sz val="16"/>
      <color theme="0"/>
      <name val="思源黑体 CN Heavy"/>
      <charset val="134"/>
    </font>
    <font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gradientFill degree="270">
        <stop position="0">
          <color rgb="FFEF7626"/>
        </stop>
        <stop position="1">
          <color rgb="FFFAC642"/>
        </stop>
      </gradientFill>
    </fill>
    <fill>
      <patternFill patternType="solid">
        <fgColor rgb="FFEF7626"/>
        <bgColor indexed="64"/>
      </patternFill>
    </fill>
    <fill>
      <patternFill patternType="solid">
        <fgColor rgb="FFFA8907"/>
        <bgColor indexed="64"/>
      </patternFill>
    </fill>
    <fill>
      <patternFill patternType="solid">
        <fgColor rgb="FFFDB10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rgb="FFEF7626"/>
      </left>
      <right style="thin">
        <color theme="0" tint="-0.25"/>
      </right>
      <top style="medium">
        <color rgb="FFEF7626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medium">
        <color rgb="FFEF7626"/>
      </top>
      <bottom style="thin">
        <color theme="0" tint="-0.25"/>
      </bottom>
      <diagonal/>
    </border>
    <border>
      <left style="medium">
        <color rgb="FFEF7626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EF7626"/>
      </left>
      <right style="thin">
        <color theme="0" tint="-0.25"/>
      </right>
      <top style="thin">
        <color theme="0" tint="-0.25"/>
      </top>
      <bottom style="medium">
        <color rgb="FFEF7626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EF7626"/>
      </bottom>
      <diagonal/>
    </border>
    <border>
      <left style="medium">
        <color rgb="FFFDB10D"/>
      </left>
      <right/>
      <top style="medium">
        <color rgb="FFFDB10D"/>
      </top>
      <bottom/>
      <diagonal/>
    </border>
    <border>
      <left/>
      <right/>
      <top style="medium">
        <color rgb="FFFDB10D"/>
      </top>
      <bottom/>
      <diagonal/>
    </border>
    <border>
      <left/>
      <right style="medium">
        <color rgb="FFFDB10D"/>
      </right>
      <top style="medium">
        <color rgb="FFFDB10D"/>
      </top>
      <bottom/>
      <diagonal/>
    </border>
    <border>
      <left style="medium">
        <color rgb="FFFDB10D"/>
      </left>
      <right/>
      <top/>
      <bottom/>
      <diagonal/>
    </border>
    <border>
      <left/>
      <right style="medium">
        <color rgb="FFFDB10D"/>
      </right>
      <top/>
      <bottom/>
      <diagonal/>
    </border>
    <border>
      <left style="medium">
        <color rgb="FFFDB10D"/>
      </left>
      <right/>
      <top/>
      <bottom style="medium">
        <color rgb="FFFDB10D"/>
      </bottom>
      <diagonal/>
    </border>
    <border>
      <left/>
      <right/>
      <top/>
      <bottom style="medium">
        <color rgb="FFFDB10D"/>
      </bottom>
      <diagonal/>
    </border>
    <border>
      <left/>
      <right style="medium">
        <color rgb="FFFDB10D"/>
      </right>
      <top/>
      <bottom style="medium">
        <color rgb="FFFDB10D"/>
      </bottom>
      <diagonal/>
    </border>
    <border>
      <left style="medium">
        <color rgb="FFFDB10D"/>
      </left>
      <right style="thin">
        <color theme="0" tint="-0.15"/>
      </right>
      <top style="medium">
        <color rgb="FFFDB10D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medium">
        <color rgb="FFFDB10D"/>
      </top>
      <bottom style="thin">
        <color theme="0" tint="-0.15"/>
      </bottom>
      <diagonal/>
    </border>
    <border>
      <left style="thin">
        <color theme="0" tint="-0.15"/>
      </left>
      <right style="medium">
        <color rgb="FFFDB10D"/>
      </right>
      <top style="medium">
        <color rgb="FFFDB10D"/>
      </top>
      <bottom style="thin">
        <color theme="0" tint="-0.15"/>
      </bottom>
      <diagonal/>
    </border>
    <border>
      <left style="medium">
        <color rgb="FFFDB10D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rgb="FFFDB10D"/>
      </right>
      <top style="thin">
        <color theme="0" tint="-0.15"/>
      </top>
      <bottom style="thin">
        <color theme="0" tint="-0.15"/>
      </bottom>
      <diagonal/>
    </border>
    <border>
      <left style="medium">
        <color rgb="FFFDB10D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medium">
        <color rgb="FFFDB10D"/>
      </right>
      <top style="thin">
        <color theme="0" tint="-0.15"/>
      </top>
      <bottom/>
      <diagonal/>
    </border>
    <border>
      <left style="thin">
        <color theme="0" tint="-0.25"/>
      </left>
      <right style="medium">
        <color rgb="FFEF7626"/>
      </right>
      <top style="medium">
        <color rgb="FFEF7626"/>
      </top>
      <bottom style="thin">
        <color theme="0" tint="-0.25"/>
      </bottom>
      <diagonal/>
    </border>
    <border>
      <left style="thin">
        <color theme="0" tint="-0.25"/>
      </left>
      <right style="medium">
        <color rgb="FFEF7626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EF7626"/>
      </right>
      <top style="thin">
        <color theme="0" tint="-0.25"/>
      </top>
      <bottom style="medium">
        <color rgb="FFEF762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33" borderId="32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16" borderId="3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36" borderId="34" applyNumberFormat="0" applyAlignment="0" applyProtection="0">
      <alignment vertical="center"/>
    </xf>
    <xf numFmtId="0" fontId="22" fillId="16" borderId="30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30" borderId="33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76" fontId="9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left" vertical="center" wrapText="1" indent="1"/>
    </xf>
    <xf numFmtId="0" fontId="5" fillId="5" borderId="13" xfId="0" applyFont="1" applyFill="1" applyBorder="1" applyAlignment="1">
      <alignment horizontal="left" vertical="center" wrapText="1" indent="1"/>
    </xf>
    <xf numFmtId="0" fontId="5" fillId="5" borderId="14" xfId="0" applyFont="1" applyFill="1" applyBorder="1" applyAlignment="1">
      <alignment horizontal="left" vertical="center" wrapText="1" indent="1"/>
    </xf>
    <xf numFmtId="10" fontId="7" fillId="0" borderId="4" xfId="9" applyNumberFormat="1" applyFont="1" applyBorder="1" applyAlignment="1">
      <alignment horizontal="center" vertical="center" wrapText="1"/>
    </xf>
    <xf numFmtId="10" fontId="7" fillId="0" borderId="4" xfId="9" applyNumberFormat="1" applyFont="1" applyBorder="1" applyAlignment="1">
      <alignment horizontal="left" vertical="center" wrapText="1"/>
    </xf>
    <xf numFmtId="10" fontId="7" fillId="0" borderId="6" xfId="9" applyNumberFormat="1" applyFont="1" applyBorder="1" applyAlignment="1">
      <alignment horizontal="center" vertical="center" wrapText="1"/>
    </xf>
    <xf numFmtId="10" fontId="7" fillId="0" borderId="6" xfId="9" applyNumberFormat="1" applyFont="1" applyBorder="1" applyAlignment="1">
      <alignment horizontal="lef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176" fontId="7" fillId="0" borderId="25" xfId="0" applyNumberFormat="1" applyFont="1" applyBorder="1" applyAlignment="1">
      <alignment horizontal="center" vertical="center" wrapText="1"/>
    </xf>
    <xf numFmtId="176" fontId="7" fillId="0" borderId="26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F7626"/>
      <color rgb="00FA8907"/>
      <color rgb="00FAC642"/>
      <color rgb="00FDB1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1021715</xdr:colOff>
      <xdr:row>4</xdr:row>
      <xdr:rowOff>114300</xdr:rowOff>
    </xdr:from>
    <xdr:to>
      <xdr:col>6</xdr:col>
      <xdr:colOff>356235</xdr:colOff>
      <xdr:row>5</xdr:row>
      <xdr:rowOff>28575</xdr:rowOff>
    </xdr:to>
    <xdr:sp>
      <xdr:nvSpPr>
        <xdr:cNvPr id="3" name="文本框 2"/>
        <xdr:cNvSpPr txBox="1"/>
      </xdr:nvSpPr>
      <xdr:spPr>
        <a:xfrm>
          <a:off x="5017770" y="1991360"/>
          <a:ext cx="1134110" cy="422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</a:rPr>
            <a:t>员工考核结果</a:t>
          </a:r>
          <a:endParaRPr lang="zh-CN" altLang="en-US" sz="16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</xdr:col>
      <xdr:colOff>766445</xdr:colOff>
      <xdr:row>3</xdr:row>
      <xdr:rowOff>189865</xdr:rowOff>
    </xdr:from>
    <xdr:to>
      <xdr:col>2</xdr:col>
      <xdr:colOff>789940</xdr:colOff>
      <xdr:row>4</xdr:row>
      <xdr:rowOff>151765</xdr:rowOff>
    </xdr:to>
    <xdr:grpSp>
      <xdr:nvGrpSpPr>
        <xdr:cNvPr id="22" name="组合 21"/>
        <xdr:cNvGrpSpPr/>
      </xdr:nvGrpSpPr>
      <xdr:grpSpPr>
        <a:xfrm>
          <a:off x="1616710" y="1685925"/>
          <a:ext cx="1063625" cy="342900"/>
          <a:chOff x="2734" y="2568"/>
          <a:chExt cx="1928" cy="540"/>
        </a:xfrm>
      </xdr:grpSpPr>
      <xdr:sp>
        <xdr:nvSpPr>
          <xdr:cNvPr id="10" name="圆角矩形 9"/>
          <xdr:cNvSpPr/>
        </xdr:nvSpPr>
        <xdr:spPr>
          <a:xfrm>
            <a:off x="2734" y="2568"/>
            <a:ext cx="1929" cy="541"/>
          </a:xfrm>
          <a:prstGeom prst="roundRect">
            <a:avLst>
              <a:gd name="adj" fmla="val 26732"/>
            </a:avLst>
          </a:prstGeom>
          <a:solidFill>
            <a:srgbClr val="EF762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11" name="圆角矩形 10"/>
          <xdr:cNvSpPr/>
        </xdr:nvSpPr>
        <xdr:spPr>
          <a:xfrm>
            <a:off x="3087" y="2830"/>
            <a:ext cx="1256" cy="12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12" name="圆角矩形 11"/>
          <xdr:cNvSpPr/>
        </xdr:nvSpPr>
        <xdr:spPr>
          <a:xfrm>
            <a:off x="3349" y="2718"/>
            <a:ext cx="733" cy="205"/>
          </a:xfrm>
          <a:prstGeom prst="roundRect">
            <a:avLst>
              <a:gd name="adj" fmla="val 3121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671830</xdr:colOff>
      <xdr:row>4</xdr:row>
      <xdr:rowOff>139065</xdr:rowOff>
    </xdr:from>
    <xdr:to>
      <xdr:col>2</xdr:col>
      <xdr:colOff>903605</xdr:colOff>
      <xdr:row>5</xdr:row>
      <xdr:rowOff>1270</xdr:rowOff>
    </xdr:to>
    <xdr:sp>
      <xdr:nvSpPr>
        <xdr:cNvPr id="2" name="文本框 1"/>
        <xdr:cNvSpPr txBox="1"/>
      </xdr:nvSpPr>
      <xdr:spPr>
        <a:xfrm>
          <a:off x="1522095" y="2016125"/>
          <a:ext cx="1271905" cy="370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6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</a:rPr>
            <a:t>员工基本信息</a:t>
          </a:r>
          <a:endParaRPr lang="zh-CN" altLang="en-US" sz="16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</xdr:col>
      <xdr:colOff>229870</xdr:colOff>
      <xdr:row>5</xdr:row>
      <xdr:rowOff>355600</xdr:rowOff>
    </xdr:from>
    <xdr:to>
      <xdr:col>2</xdr:col>
      <xdr:colOff>1148080</xdr:colOff>
      <xdr:row>5</xdr:row>
      <xdr:rowOff>355600</xdr:rowOff>
    </xdr:to>
    <xdr:cxnSp>
      <xdr:nvCxnSpPr>
        <xdr:cNvPr id="14" name="直接连接符 13"/>
        <xdr:cNvCxnSpPr/>
      </xdr:nvCxnSpPr>
      <xdr:spPr>
        <a:xfrm>
          <a:off x="1080135" y="2740660"/>
          <a:ext cx="1958340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229870</xdr:colOff>
      <xdr:row>6</xdr:row>
      <xdr:rowOff>350520</xdr:rowOff>
    </xdr:from>
    <xdr:to>
      <xdr:col>2</xdr:col>
      <xdr:colOff>1147445</xdr:colOff>
      <xdr:row>6</xdr:row>
      <xdr:rowOff>350520</xdr:rowOff>
    </xdr:to>
    <xdr:cxnSp>
      <xdr:nvCxnSpPr>
        <xdr:cNvPr id="15" name="直接连接符 14"/>
        <xdr:cNvCxnSpPr/>
      </xdr:nvCxnSpPr>
      <xdr:spPr>
        <a:xfrm>
          <a:off x="1080135" y="3116580"/>
          <a:ext cx="1957705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229870</xdr:colOff>
      <xdr:row>7</xdr:row>
      <xdr:rowOff>345440</xdr:rowOff>
    </xdr:from>
    <xdr:to>
      <xdr:col>2</xdr:col>
      <xdr:colOff>1147445</xdr:colOff>
      <xdr:row>7</xdr:row>
      <xdr:rowOff>345440</xdr:rowOff>
    </xdr:to>
    <xdr:cxnSp>
      <xdr:nvCxnSpPr>
        <xdr:cNvPr id="16" name="直接连接符 15"/>
        <xdr:cNvCxnSpPr/>
      </xdr:nvCxnSpPr>
      <xdr:spPr>
        <a:xfrm>
          <a:off x="1080135" y="3492500"/>
          <a:ext cx="1957705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229870</xdr:colOff>
      <xdr:row>8</xdr:row>
      <xdr:rowOff>340360</xdr:rowOff>
    </xdr:from>
    <xdr:to>
      <xdr:col>2</xdr:col>
      <xdr:colOff>1147445</xdr:colOff>
      <xdr:row>8</xdr:row>
      <xdr:rowOff>340360</xdr:rowOff>
    </xdr:to>
    <xdr:cxnSp>
      <xdr:nvCxnSpPr>
        <xdr:cNvPr id="17" name="直接连接符 16"/>
        <xdr:cNvCxnSpPr/>
      </xdr:nvCxnSpPr>
      <xdr:spPr>
        <a:xfrm>
          <a:off x="1080135" y="3868420"/>
          <a:ext cx="1957705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229870</xdr:colOff>
      <xdr:row>9</xdr:row>
      <xdr:rowOff>335280</xdr:rowOff>
    </xdr:from>
    <xdr:to>
      <xdr:col>2</xdr:col>
      <xdr:colOff>1147445</xdr:colOff>
      <xdr:row>9</xdr:row>
      <xdr:rowOff>335280</xdr:rowOff>
    </xdr:to>
    <xdr:cxnSp>
      <xdr:nvCxnSpPr>
        <xdr:cNvPr id="18" name="直接连接符 17"/>
        <xdr:cNvCxnSpPr/>
      </xdr:nvCxnSpPr>
      <xdr:spPr>
        <a:xfrm>
          <a:off x="1080135" y="4244340"/>
          <a:ext cx="1957705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</xdr:row>
      <xdr:rowOff>189230</xdr:rowOff>
    </xdr:from>
    <xdr:to>
      <xdr:col>6</xdr:col>
      <xdr:colOff>163830</xdr:colOff>
      <xdr:row>4</xdr:row>
      <xdr:rowOff>151765</xdr:rowOff>
    </xdr:to>
    <xdr:grpSp>
      <xdr:nvGrpSpPr>
        <xdr:cNvPr id="23" name="组合 22"/>
        <xdr:cNvGrpSpPr/>
      </xdr:nvGrpSpPr>
      <xdr:grpSpPr>
        <a:xfrm>
          <a:off x="5179060" y="1685290"/>
          <a:ext cx="780415" cy="343535"/>
          <a:chOff x="2930" y="2542"/>
          <a:chExt cx="1929" cy="541"/>
        </a:xfrm>
      </xdr:grpSpPr>
      <xdr:sp>
        <xdr:nvSpPr>
          <xdr:cNvPr id="24" name="圆角矩形 23"/>
          <xdr:cNvSpPr/>
        </xdr:nvSpPr>
        <xdr:spPr>
          <a:xfrm>
            <a:off x="2930" y="2542"/>
            <a:ext cx="1929" cy="541"/>
          </a:xfrm>
          <a:prstGeom prst="roundRect">
            <a:avLst>
              <a:gd name="adj" fmla="val 26732"/>
            </a:avLst>
          </a:prstGeom>
          <a:solidFill>
            <a:srgbClr val="FA89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圆角矩形 24"/>
          <xdr:cNvSpPr/>
        </xdr:nvSpPr>
        <xdr:spPr>
          <a:xfrm>
            <a:off x="3283" y="2804"/>
            <a:ext cx="1256" cy="12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圆角矩形 25"/>
          <xdr:cNvSpPr/>
        </xdr:nvSpPr>
        <xdr:spPr>
          <a:xfrm>
            <a:off x="3545" y="2692"/>
            <a:ext cx="733" cy="205"/>
          </a:xfrm>
          <a:prstGeom prst="roundRect">
            <a:avLst>
              <a:gd name="adj" fmla="val 3121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113030</xdr:colOff>
      <xdr:row>6</xdr:row>
      <xdr:rowOff>4445</xdr:rowOff>
    </xdr:from>
    <xdr:to>
      <xdr:col>5</xdr:col>
      <xdr:colOff>610235</xdr:colOff>
      <xdr:row>6</xdr:row>
      <xdr:rowOff>4445</xdr:rowOff>
    </xdr:to>
    <xdr:cxnSp>
      <xdr:nvCxnSpPr>
        <xdr:cNvPr id="28" name="直接连接符 27"/>
        <xdr:cNvCxnSpPr/>
      </xdr:nvCxnSpPr>
      <xdr:spPr>
        <a:xfrm>
          <a:off x="4109085" y="2770505"/>
          <a:ext cx="1588770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147320</xdr:colOff>
      <xdr:row>8</xdr:row>
      <xdr:rowOff>372110</xdr:rowOff>
    </xdr:from>
    <xdr:to>
      <xdr:col>6</xdr:col>
      <xdr:colOff>1225550</xdr:colOff>
      <xdr:row>8</xdr:row>
      <xdr:rowOff>372110</xdr:rowOff>
    </xdr:to>
    <xdr:cxnSp>
      <xdr:nvCxnSpPr>
        <xdr:cNvPr id="29" name="直接连接符 28"/>
        <xdr:cNvCxnSpPr/>
      </xdr:nvCxnSpPr>
      <xdr:spPr>
        <a:xfrm>
          <a:off x="4143375" y="3900170"/>
          <a:ext cx="2856230" cy="0"/>
        </a:xfrm>
        <a:prstGeom prst="line">
          <a:avLst/>
        </a:prstGeom>
        <a:ln w="12700" cmpd="sng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766445</xdr:colOff>
      <xdr:row>4</xdr:row>
      <xdr:rowOff>496570</xdr:rowOff>
    </xdr:from>
    <xdr:to>
      <xdr:col>7</xdr:col>
      <xdr:colOff>0</xdr:colOff>
      <xdr:row>7</xdr:row>
      <xdr:rowOff>337185</xdr:rowOff>
    </xdr:to>
    <xdr:pic>
      <xdr:nvPicPr>
        <xdr:cNvPr id="30" name="http://photo-static-api.fotomore.com/creative/vcg/400/new/VCG211359083057.jpg" descr="templates\picture_hover\&amp;pky220_sjzg_VCG211359083057&amp;2&amp;src_toppic_inpsrchzd1&amp;"/>
        <xdr:cNvPicPr>
          <a:picLocks noChangeAspect="1"/>
        </xdr:cNvPicPr>
      </xdr:nvPicPr>
      <xdr:blipFill>
        <a:blip r:embed="rId1"/>
        <a:srcRect l="45257" t="60019" r="23338" b="12288"/>
        <a:stretch>
          <a:fillRect/>
        </a:stretch>
      </xdr:blipFill>
      <xdr:spPr>
        <a:xfrm>
          <a:off x="5795645" y="2373630"/>
          <a:ext cx="120396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9"/>
  <sheetViews>
    <sheetView showGridLines="0" tabSelected="1" zoomScale="77" zoomScaleNormal="77" workbookViewId="0">
      <selection activeCell="A1" sqref="A1"/>
    </sheetView>
  </sheetViews>
  <sheetFormatPr defaultColWidth="9" defaultRowHeight="16.8"/>
  <cols>
    <col min="1" max="1" width="12.875" style="1"/>
    <col min="2" max="2" width="15.75" style="1" customWidth="1"/>
    <col min="3" max="3" width="19.5096153846154" style="1" customWidth="1"/>
    <col min="4" max="4" width="12.375" style="1" customWidth="1"/>
    <col min="5" max="5" width="16.5288461538462" style="1" customWidth="1"/>
    <col min="6" max="6" width="10.7211538461538" style="1" customWidth="1"/>
    <col min="7" max="7" width="18.2307692307692" style="1" customWidth="1"/>
    <col min="8" max="8" width="14.0961538461538" style="1" customWidth="1"/>
    <col min="9" max="10" width="13.75" style="1" customWidth="1"/>
    <col min="11" max="11" width="17.6730769230769" style="1" customWidth="1"/>
    <col min="12" max="12" width="15.3461538461538" style="1" customWidth="1"/>
    <col min="13" max="13" width="22.5" style="1" customWidth="1"/>
    <col min="14" max="14" width="13.75" style="1" customWidth="1"/>
    <col min="15" max="15" width="19.9903846153846" style="1" customWidth="1"/>
    <col min="16" max="16383" width="12.875" style="1"/>
    <col min="16384" max="16384" width="9" style="1"/>
  </cols>
  <sheetData>
    <row r="2" ht="71" customHeight="1" spans="2: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30" customHeight="1" spans="2:15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30" customHeight="1" spans="4:1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ht="40" customHeight="1" spans="2:15">
      <c r="B5" s="6"/>
      <c r="C5" s="6"/>
      <c r="D5" s="5"/>
      <c r="E5" s="17"/>
      <c r="F5" s="17"/>
      <c r="G5" s="17"/>
      <c r="H5" s="5"/>
      <c r="I5" s="24" t="s">
        <v>1</v>
      </c>
      <c r="J5" s="25"/>
      <c r="K5" s="26"/>
      <c r="L5" s="5"/>
      <c r="M5" s="24" t="s">
        <v>2</v>
      </c>
      <c r="N5" s="25"/>
      <c r="O5" s="26"/>
    </row>
    <row r="6" ht="30" customHeight="1" spans="2:15">
      <c r="B6" s="7" t="s">
        <v>3</v>
      </c>
      <c r="C6" s="7" t="s">
        <v>4</v>
      </c>
      <c r="E6" s="18" t="s">
        <v>5</v>
      </c>
      <c r="F6" s="19" t="str">
        <f>IF($G$10="","-",IF(AND($G$10&gt;=95,$G$10&lt;=100),"A",IF(AND($G$10&gt;=90,$G$10&lt;95),"B",IF(AND($G$10&gt;=85,$G$10&lt;90),"C",IF(AND($G$10&gt;=0,$G$10&lt;85),"D","-")))))</f>
        <v>B</v>
      </c>
      <c r="G6" s="20"/>
      <c r="I6" s="27" t="s">
        <v>6</v>
      </c>
      <c r="J6" s="28"/>
      <c r="K6" s="29"/>
      <c r="L6" s="30"/>
      <c r="M6" s="38" t="s">
        <v>7</v>
      </c>
      <c r="N6" s="39" t="s">
        <v>8</v>
      </c>
      <c r="O6" s="40"/>
    </row>
    <row r="7" ht="30" customHeight="1" spans="2:15">
      <c r="B7" s="7" t="s">
        <v>9</v>
      </c>
      <c r="C7" s="7" t="s">
        <v>10</v>
      </c>
      <c r="E7" s="18" t="s">
        <v>11</v>
      </c>
      <c r="F7" s="19" t="str">
        <f>IF($F$6="A","优秀",IF($F$6="B","合格",IF($F$6="C","基本合格",IF($F$6="C","不合格","-"))))</f>
        <v>合格</v>
      </c>
      <c r="G7" s="20"/>
      <c r="I7" s="27" t="s">
        <v>12</v>
      </c>
      <c r="J7" s="28"/>
      <c r="K7" s="29"/>
      <c r="L7" s="30"/>
      <c r="M7" s="41" t="s">
        <v>13</v>
      </c>
      <c r="N7" s="42" t="s">
        <v>14</v>
      </c>
      <c r="O7" s="43"/>
    </row>
    <row r="8" ht="30" customHeight="1" spans="2:15">
      <c r="B8" s="7" t="s">
        <v>15</v>
      </c>
      <c r="C8" s="7" t="s">
        <v>16</v>
      </c>
      <c r="E8" s="21"/>
      <c r="F8" s="21"/>
      <c r="G8" s="20"/>
      <c r="I8" s="27" t="s">
        <v>17</v>
      </c>
      <c r="J8" s="28"/>
      <c r="K8" s="29"/>
      <c r="L8" s="30"/>
      <c r="M8" s="41" t="s">
        <v>18</v>
      </c>
      <c r="N8" s="42" t="s">
        <v>19</v>
      </c>
      <c r="O8" s="43"/>
    </row>
    <row r="9" ht="30" customHeight="1" spans="2:15">
      <c r="B9" s="7" t="s">
        <v>20</v>
      </c>
      <c r="C9" s="7" t="s">
        <v>21</v>
      </c>
      <c r="E9" s="18" t="s">
        <v>22</v>
      </c>
      <c r="F9" s="18" t="s">
        <v>23</v>
      </c>
      <c r="G9" s="18" t="s">
        <v>24</v>
      </c>
      <c r="I9" s="27" t="s">
        <v>25</v>
      </c>
      <c r="J9" s="28"/>
      <c r="K9" s="29"/>
      <c r="L9" s="30"/>
      <c r="M9" s="41" t="s">
        <v>26</v>
      </c>
      <c r="N9" s="42" t="s">
        <v>27</v>
      </c>
      <c r="O9" s="43"/>
    </row>
    <row r="10" ht="30" customHeight="1" spans="2:15">
      <c r="B10" s="7" t="s">
        <v>28</v>
      </c>
      <c r="C10" s="7" t="s">
        <v>29</v>
      </c>
      <c r="E10" s="18">
        <f>SUMPRODUCT($M$14:$M$23000)</f>
        <v>94</v>
      </c>
      <c r="F10" s="18">
        <f>VALUE(SUM($N$14:$N$23000))</f>
        <v>86</v>
      </c>
      <c r="G10" s="22">
        <f>SUM($O$14:$O$23000)</f>
        <v>90</v>
      </c>
      <c r="I10" s="27" t="s">
        <v>30</v>
      </c>
      <c r="J10" s="28"/>
      <c r="K10" s="29"/>
      <c r="L10" s="30"/>
      <c r="M10" s="44" t="s">
        <v>31</v>
      </c>
      <c r="N10" s="45" t="s">
        <v>32</v>
      </c>
      <c r="O10" s="46"/>
    </row>
    <row r="11" ht="19" customHeight="1" spans="2:15">
      <c r="B11" s="8"/>
      <c r="C11" s="8"/>
      <c r="D11" s="9"/>
      <c r="E11" s="23"/>
      <c r="F11" s="23"/>
      <c r="G11" s="23"/>
      <c r="H11" s="9"/>
      <c r="I11" s="31"/>
      <c r="J11" s="32"/>
      <c r="K11" s="33"/>
      <c r="L11" s="9"/>
      <c r="M11" s="47"/>
      <c r="N11" s="48"/>
      <c r="O11" s="49"/>
    </row>
    <row r="12" ht="54" customHeight="1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ht="54" customHeight="1" spans="2:15">
      <c r="B13" s="11" t="s">
        <v>33</v>
      </c>
      <c r="C13" s="12" t="s">
        <v>34</v>
      </c>
      <c r="D13" s="12" t="s">
        <v>35</v>
      </c>
      <c r="E13" s="12" t="s">
        <v>36</v>
      </c>
      <c r="F13" s="12" t="s">
        <v>37</v>
      </c>
      <c r="G13" s="12"/>
      <c r="H13" s="12"/>
      <c r="I13" s="12" t="s">
        <v>38</v>
      </c>
      <c r="J13" s="12" t="s">
        <v>39</v>
      </c>
      <c r="K13" s="12" t="s">
        <v>40</v>
      </c>
      <c r="L13" s="12" t="s">
        <v>41</v>
      </c>
      <c r="M13" s="12" t="s">
        <v>42</v>
      </c>
      <c r="N13" s="12" t="s">
        <v>43</v>
      </c>
      <c r="O13" s="50" t="s">
        <v>44</v>
      </c>
    </row>
    <row r="14" ht="50" customHeight="1" spans="2:15">
      <c r="B14" s="13" t="s">
        <v>45</v>
      </c>
      <c r="C14" s="14" t="s">
        <v>46</v>
      </c>
      <c r="D14" s="14">
        <v>10</v>
      </c>
      <c r="E14" s="14" t="s">
        <v>47</v>
      </c>
      <c r="F14" s="14" t="s">
        <v>48</v>
      </c>
      <c r="G14" s="14"/>
      <c r="H14" s="14"/>
      <c r="I14" s="14">
        <v>40</v>
      </c>
      <c r="J14" s="14">
        <v>37</v>
      </c>
      <c r="K14" s="34">
        <f>J14/I14</f>
        <v>0.925</v>
      </c>
      <c r="L14" s="35" t="s">
        <v>49</v>
      </c>
      <c r="M14" s="14">
        <f>VALUE(IF(K14="","-",IF(K14&gt;=90%,"10",IF(AND(K14&gt;=80%,K14&lt;90%),"8",IF(AND(K14&gt;=70%,K14&lt;80%),"6",IF(AND(K14&gt;=60%,K14&lt;70%),"4",IF(AND(K14&gt;=50%,K14&lt;60%),"2",IF(K14&lt;50%,"1"))))))))</f>
        <v>10</v>
      </c>
      <c r="N14" s="14">
        <v>10</v>
      </c>
      <c r="O14" s="51">
        <f>M14*0.5+N14*0.5</f>
        <v>10</v>
      </c>
    </row>
    <row r="15" ht="50" customHeight="1" spans="2:15">
      <c r="B15" s="13"/>
      <c r="C15" s="14"/>
      <c r="D15" s="14">
        <v>10</v>
      </c>
      <c r="E15" s="14" t="s">
        <v>50</v>
      </c>
      <c r="F15" s="14" t="s">
        <v>51</v>
      </c>
      <c r="G15" s="14"/>
      <c r="H15" s="14"/>
      <c r="I15" s="14">
        <v>40</v>
      </c>
      <c r="J15" s="14">
        <v>35</v>
      </c>
      <c r="K15" s="34">
        <f t="shared" ref="K15:K23" si="0">J15/I15</f>
        <v>0.875</v>
      </c>
      <c r="L15" s="35"/>
      <c r="M15" s="14">
        <f>VALUE(IF(K15="","-",IF(K15&gt;=90%,"10",IF(AND(K15&gt;=80%,K15&lt;90%),"8",IF(AND(K15&gt;=70%,K15&lt;80%),"6",IF(AND(K15&gt;=60%,K15&lt;70%),"4",IF(AND(K15&gt;=50%,K15&lt;60%),"2",IF(K15&lt;50%,"1"))))))))</f>
        <v>8</v>
      </c>
      <c r="N15" s="14">
        <v>7</v>
      </c>
      <c r="O15" s="51">
        <f>M15*0.5+N15*0.5</f>
        <v>7.5</v>
      </c>
    </row>
    <row r="16" ht="50" customHeight="1" spans="2:15">
      <c r="B16" s="13"/>
      <c r="C16" s="14"/>
      <c r="D16" s="14">
        <v>10</v>
      </c>
      <c r="E16" s="14" t="s">
        <v>52</v>
      </c>
      <c r="F16" s="14" t="s">
        <v>53</v>
      </c>
      <c r="G16" s="14"/>
      <c r="H16" s="14"/>
      <c r="I16" s="14">
        <v>8</v>
      </c>
      <c r="J16" s="14">
        <v>6</v>
      </c>
      <c r="K16" s="34">
        <f t="shared" si="0"/>
        <v>0.75</v>
      </c>
      <c r="L16" s="35"/>
      <c r="M16" s="14">
        <f>VALUE(IF(K16="","-",IF(K16&gt;=90%,"10",IF(AND(K16&gt;=80%,K16&lt;90%),"8",IF(AND(K16&gt;=70%,K16&lt;80%),"6",IF(AND(K16&gt;=60%,K16&lt;70%),"4",IF(AND(K16&gt;=50%,K16&lt;60%),"2",IF(K16&lt;50%,"1"))))))))</f>
        <v>6</v>
      </c>
      <c r="N16" s="14">
        <v>4</v>
      </c>
      <c r="O16" s="51">
        <f t="shared" ref="O15:O23" si="1">M16*0.5+N16*0.5</f>
        <v>5</v>
      </c>
    </row>
    <row r="17" ht="50" customHeight="1" spans="2:15">
      <c r="B17" s="13"/>
      <c r="C17" s="14" t="s">
        <v>54</v>
      </c>
      <c r="D17" s="14">
        <v>10</v>
      </c>
      <c r="E17" s="14" t="s">
        <v>55</v>
      </c>
      <c r="F17" s="14" t="s">
        <v>56</v>
      </c>
      <c r="G17" s="14"/>
      <c r="H17" s="14"/>
      <c r="I17" s="14">
        <v>40</v>
      </c>
      <c r="J17" s="14">
        <v>40</v>
      </c>
      <c r="K17" s="34">
        <f t="shared" si="0"/>
        <v>1</v>
      </c>
      <c r="L17" s="35"/>
      <c r="M17" s="14">
        <f t="shared" ref="M17:M23" si="2">VALUE(IF(K17="","-",IF(K17&gt;=90%,"10",IF(AND(K17&gt;=80%,K17&lt;90%),"8",IF(AND(K17&gt;=70%,K17&lt;80%),"6",IF(AND(K17&gt;=60%,K17&lt;70%),"4",IF(AND(K17&gt;=50%,K17&lt;60%),"2",IF(K17&lt;50%,"1"))))))))</f>
        <v>10</v>
      </c>
      <c r="N17" s="14">
        <v>8</v>
      </c>
      <c r="O17" s="51">
        <f t="shared" si="1"/>
        <v>9</v>
      </c>
    </row>
    <row r="18" ht="50" customHeight="1" spans="2:15">
      <c r="B18" s="13"/>
      <c r="C18" s="14" t="s">
        <v>57</v>
      </c>
      <c r="D18" s="14">
        <v>10</v>
      </c>
      <c r="E18" s="14" t="s">
        <v>58</v>
      </c>
      <c r="F18" s="14" t="s">
        <v>59</v>
      </c>
      <c r="G18" s="14"/>
      <c r="H18" s="14"/>
      <c r="I18" s="14">
        <v>40</v>
      </c>
      <c r="J18" s="14">
        <v>39</v>
      </c>
      <c r="K18" s="34">
        <f t="shared" si="0"/>
        <v>0.975</v>
      </c>
      <c r="L18" s="35"/>
      <c r="M18" s="14">
        <f t="shared" si="2"/>
        <v>10</v>
      </c>
      <c r="N18" s="14">
        <v>10</v>
      </c>
      <c r="O18" s="51">
        <f t="shared" si="1"/>
        <v>10</v>
      </c>
    </row>
    <row r="19" ht="50" customHeight="1" spans="2:15">
      <c r="B19" s="13" t="s">
        <v>60</v>
      </c>
      <c r="C19" s="14" t="s">
        <v>61</v>
      </c>
      <c r="D19" s="14">
        <v>10</v>
      </c>
      <c r="E19" s="14" t="s">
        <v>62</v>
      </c>
      <c r="F19" s="14" t="s">
        <v>63</v>
      </c>
      <c r="G19" s="14"/>
      <c r="H19" s="14"/>
      <c r="I19" s="14">
        <v>100</v>
      </c>
      <c r="J19" s="14">
        <v>90</v>
      </c>
      <c r="K19" s="34">
        <f t="shared" si="0"/>
        <v>0.9</v>
      </c>
      <c r="L19" s="35"/>
      <c r="M19" s="14">
        <f t="shared" si="2"/>
        <v>10</v>
      </c>
      <c r="N19" s="14">
        <v>9</v>
      </c>
      <c r="O19" s="51">
        <f t="shared" si="1"/>
        <v>9.5</v>
      </c>
    </row>
    <row r="20" ht="50" customHeight="1" spans="2:15">
      <c r="B20" s="13"/>
      <c r="C20" s="14" t="s">
        <v>64</v>
      </c>
      <c r="D20" s="14">
        <v>10</v>
      </c>
      <c r="E20" s="14" t="s">
        <v>65</v>
      </c>
      <c r="F20" s="14" t="s">
        <v>66</v>
      </c>
      <c r="G20" s="14"/>
      <c r="H20" s="14"/>
      <c r="I20" s="14">
        <v>22</v>
      </c>
      <c r="J20" s="14">
        <v>22</v>
      </c>
      <c r="K20" s="34">
        <f t="shared" si="0"/>
        <v>1</v>
      </c>
      <c r="L20" s="35"/>
      <c r="M20" s="14">
        <f t="shared" si="2"/>
        <v>10</v>
      </c>
      <c r="N20" s="14">
        <v>10</v>
      </c>
      <c r="O20" s="51">
        <f t="shared" si="1"/>
        <v>10</v>
      </c>
    </row>
    <row r="21" ht="50" customHeight="1" spans="2:15">
      <c r="B21" s="13" t="s">
        <v>67</v>
      </c>
      <c r="C21" s="14" t="s">
        <v>68</v>
      </c>
      <c r="D21" s="14">
        <v>10</v>
      </c>
      <c r="E21" s="14" t="s">
        <v>69</v>
      </c>
      <c r="F21" s="14" t="s">
        <v>70</v>
      </c>
      <c r="G21" s="14"/>
      <c r="H21" s="14"/>
      <c r="I21" s="14">
        <v>50</v>
      </c>
      <c r="J21" s="14">
        <v>48</v>
      </c>
      <c r="K21" s="34">
        <f t="shared" si="0"/>
        <v>0.96</v>
      </c>
      <c r="L21" s="35"/>
      <c r="M21" s="14">
        <f t="shared" si="2"/>
        <v>10</v>
      </c>
      <c r="N21" s="14">
        <v>9</v>
      </c>
      <c r="O21" s="51">
        <f t="shared" si="1"/>
        <v>9.5</v>
      </c>
    </row>
    <row r="22" ht="50" customHeight="1" spans="2:15">
      <c r="B22" s="13"/>
      <c r="C22" s="14" t="s">
        <v>71</v>
      </c>
      <c r="D22" s="14">
        <v>10</v>
      </c>
      <c r="E22" s="14" t="s">
        <v>72</v>
      </c>
      <c r="F22" s="14" t="s">
        <v>73</v>
      </c>
      <c r="G22" s="14"/>
      <c r="H22" s="14"/>
      <c r="I22" s="14">
        <v>50</v>
      </c>
      <c r="J22" s="14">
        <v>45</v>
      </c>
      <c r="K22" s="34">
        <f t="shared" si="0"/>
        <v>0.9</v>
      </c>
      <c r="L22" s="35"/>
      <c r="M22" s="14">
        <f t="shared" si="2"/>
        <v>10</v>
      </c>
      <c r="N22" s="14">
        <v>10</v>
      </c>
      <c r="O22" s="51">
        <f t="shared" si="1"/>
        <v>10</v>
      </c>
    </row>
    <row r="23" ht="50" customHeight="1" spans="2:15">
      <c r="B23" s="15"/>
      <c r="C23" s="16" t="s">
        <v>74</v>
      </c>
      <c r="D23" s="16">
        <v>10</v>
      </c>
      <c r="E23" s="16" t="s">
        <v>75</v>
      </c>
      <c r="F23" s="16" t="s">
        <v>76</v>
      </c>
      <c r="G23" s="16"/>
      <c r="H23" s="16"/>
      <c r="I23" s="16">
        <v>37</v>
      </c>
      <c r="J23" s="16">
        <v>35</v>
      </c>
      <c r="K23" s="36">
        <f t="shared" si="0"/>
        <v>0.945945945945946</v>
      </c>
      <c r="L23" s="37"/>
      <c r="M23" s="16">
        <f t="shared" si="2"/>
        <v>10</v>
      </c>
      <c r="N23" s="16">
        <v>9</v>
      </c>
      <c r="O23" s="52">
        <f t="shared" si="1"/>
        <v>9.5</v>
      </c>
    </row>
    <row r="24" ht="32" customHeight="1"/>
    <row r="25" ht="19" customHeight="1"/>
    <row r="26" ht="23" customHeight="1"/>
    <row r="27" ht="23" customHeight="1"/>
    <row r="28" ht="23" customHeight="1"/>
    <row r="29" ht="23" customHeight="1"/>
  </sheetData>
  <mergeCells count="29">
    <mergeCell ref="B2:O2"/>
    <mergeCell ref="I5:K5"/>
    <mergeCell ref="M5:O5"/>
    <mergeCell ref="I6:K6"/>
    <mergeCell ref="N6:O6"/>
    <mergeCell ref="I7:K7"/>
    <mergeCell ref="N7:O7"/>
    <mergeCell ref="I8:K8"/>
    <mergeCell ref="N8:O8"/>
    <mergeCell ref="I9:K9"/>
    <mergeCell ref="N9:O9"/>
    <mergeCell ref="I10:K10"/>
    <mergeCell ref="N10:O10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B14:B18"/>
    <mergeCell ref="B19:B20"/>
    <mergeCell ref="B21:B23"/>
    <mergeCell ref="C14:C16"/>
    <mergeCell ref="L14:L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ZingLing</cp:lastModifiedBy>
  <dcterms:created xsi:type="dcterms:W3CDTF">2022-10-15T15:58:00Z</dcterms:created>
  <dcterms:modified xsi:type="dcterms:W3CDTF">2023-03-17T16:35:22Z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59301D2F453437BF39261464431C6A45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v1.0_mb_IPLpXmsb+49P/ogyom7dpw==</vt:lpwstr>
  </property>
</Properties>
</file>