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Zhong\Desktop\"/>
    </mc:Choice>
  </mc:AlternateContent>
  <xr:revisionPtr revIDLastSave="0" documentId="13_ncr:1_{189D8F35-3430-49A7-94A6-BA8B161C22CC}" xr6:coauthVersionLast="47" xr6:coauthVersionMax="47" xr10:uidLastSave="{00000000-0000-0000-0000-000000000000}"/>
  <bookViews>
    <workbookView xWindow="-98" yWindow="-98" windowWidth="24196" windowHeight="14476" activeTab="2" xr2:uid="{00000000-000D-0000-FFFF-FFFF00000000}"/>
  </bookViews>
  <sheets>
    <sheet name="附件1." sheetId="4" r:id="rId1"/>
    <sheet name="附件2." sheetId="6" r:id="rId2"/>
    <sheet name="附件3.专任 " sheetId="1" r:id="rId3"/>
    <sheet name="附件3.行政兼课" sheetId="3" r:id="rId4"/>
    <sheet name="附件3.外聘" sheetId="5" r:id="rId5"/>
  </sheets>
  <definedNames>
    <definedName name="_xlnm._FilterDatabase" localSheetId="1" hidden="1">'附件2.'!$B$9:$N$51</definedName>
    <definedName name="_xlnm._FilterDatabase" localSheetId="4" hidden="1">'附件3.外聘'!$A$7:$W$89</definedName>
    <definedName name="_xlnm._FilterDatabase" localSheetId="3" hidden="1">'附件3.行政兼课'!$A$7:$W$59</definedName>
    <definedName name="_xlnm._FilterDatabase" localSheetId="2" hidden="1">'附件3.专任 '!$A$7:$X$205</definedName>
    <definedName name="_xlnm.Print_Area" localSheetId="1">'附件2.'!$B$1:$N$94</definedName>
    <definedName name="_xlnm.Print_Area" localSheetId="2">'附件3.专任 '!$A$1:$X$205</definedName>
    <definedName name="_xlnm.Print_Titles" localSheetId="0">'附件1.'!$4:$5</definedName>
    <definedName name="_xlnm.Print_Titles" localSheetId="1">'附件2.'!$1:$9</definedName>
    <definedName name="_xlnm.Print_Titles" localSheetId="4">'附件3.外聘'!$1:$7</definedName>
    <definedName name="_xlnm.Print_Titles" localSheetId="3">'附件3.行政兼课'!$5:$7</definedName>
    <definedName name="_xlnm.Print_Titles" localSheetId="2">'附件3.专任 '!$5:$7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1" l="1"/>
  <c r="U20" i="1"/>
  <c r="T20" i="1"/>
  <c r="S20" i="1"/>
  <c r="U15" i="1"/>
  <c r="S15" i="1"/>
  <c r="T15" i="1"/>
  <c r="R50" i="3"/>
  <c r="R45" i="3"/>
  <c r="R41" i="3"/>
  <c r="R39" i="3"/>
  <c r="R36" i="3"/>
  <c r="R33" i="3"/>
  <c r="R31" i="3"/>
  <c r="R28" i="3"/>
  <c r="R23" i="3"/>
  <c r="R20" i="3"/>
  <c r="R18" i="3"/>
  <c r="R16" i="3"/>
  <c r="R13" i="3"/>
  <c r="R10" i="3"/>
  <c r="R201" i="1"/>
  <c r="R195" i="1"/>
  <c r="R188" i="1"/>
  <c r="R183" i="1"/>
  <c r="R178" i="1"/>
  <c r="R173" i="1"/>
  <c r="R167" i="1"/>
  <c r="R161" i="1"/>
  <c r="R158" i="1"/>
  <c r="R153" i="1"/>
  <c r="R140" i="1"/>
  <c r="R135" i="1"/>
  <c r="R129" i="1"/>
  <c r="M130" i="1"/>
  <c r="R130" i="1" s="1"/>
  <c r="R122" i="1"/>
  <c r="R116" i="1"/>
  <c r="R111" i="1"/>
  <c r="R103" i="1"/>
  <c r="R95" i="1"/>
  <c r="R88" i="1"/>
  <c r="R82" i="1"/>
  <c r="R14" i="1"/>
  <c r="R19" i="1"/>
  <c r="R26" i="1"/>
  <c r="R31" i="1"/>
  <c r="R36" i="1"/>
  <c r="R37" i="1"/>
  <c r="R45" i="1"/>
  <c r="R53" i="1"/>
  <c r="R58" i="1"/>
  <c r="R62" i="1"/>
  <c r="R69" i="1"/>
  <c r="R74" i="1"/>
  <c r="R147" i="1"/>
  <c r="R148" i="1"/>
  <c r="D31" i="1"/>
  <c r="F8" i="5" l="1"/>
  <c r="V8" i="5" s="1"/>
  <c r="M9" i="5" l="1"/>
  <c r="R9" i="5" s="1"/>
  <c r="M10" i="5"/>
  <c r="R10" i="5" s="1"/>
  <c r="M11" i="5"/>
  <c r="R11" i="5" s="1"/>
  <c r="M12" i="5"/>
  <c r="R12" i="5" s="1"/>
  <c r="M13" i="5"/>
  <c r="R13" i="5" s="1"/>
  <c r="M14" i="5"/>
  <c r="R14" i="5" s="1"/>
  <c r="M15" i="5"/>
  <c r="R15" i="5" s="1"/>
  <c r="M16" i="5"/>
  <c r="R16" i="5" s="1"/>
  <c r="M17" i="5"/>
  <c r="R17" i="5" s="1"/>
  <c r="M18" i="5"/>
  <c r="R18" i="5" s="1"/>
  <c r="M19" i="5"/>
  <c r="R19" i="5" s="1"/>
  <c r="M20" i="5"/>
  <c r="R20" i="5" s="1"/>
  <c r="M21" i="5"/>
  <c r="R21" i="5" s="1"/>
  <c r="M22" i="5"/>
  <c r="R22" i="5" s="1"/>
  <c r="M23" i="5"/>
  <c r="M24" i="5"/>
  <c r="R24" i="5" s="1"/>
  <c r="M25" i="5"/>
  <c r="R25" i="5" s="1"/>
  <c r="M26" i="5"/>
  <c r="R26" i="5" s="1"/>
  <c r="M27" i="5"/>
  <c r="R27" i="5" s="1"/>
  <c r="M28" i="5"/>
  <c r="R28" i="5" s="1"/>
  <c r="M29" i="5"/>
  <c r="R29" i="5" s="1"/>
  <c r="M30" i="5"/>
  <c r="R30" i="5" s="1"/>
  <c r="M31" i="5"/>
  <c r="R31" i="5" s="1"/>
  <c r="M32" i="5"/>
  <c r="R32" i="5" s="1"/>
  <c r="M33" i="5"/>
  <c r="R33" i="5" s="1"/>
  <c r="M34" i="5"/>
  <c r="M35" i="5"/>
  <c r="R35" i="5" s="1"/>
  <c r="M36" i="5"/>
  <c r="R36" i="5" s="1"/>
  <c r="M37" i="5"/>
  <c r="R37" i="5" s="1"/>
  <c r="M38" i="5"/>
  <c r="R38" i="5" s="1"/>
  <c r="M39" i="5"/>
  <c r="R39" i="5" s="1"/>
  <c r="M40" i="5"/>
  <c r="R40" i="5" s="1"/>
  <c r="M41" i="5"/>
  <c r="R41" i="5" s="1"/>
  <c r="M42" i="5"/>
  <c r="R42" i="5" s="1"/>
  <c r="M43" i="5"/>
  <c r="R43" i="5" s="1"/>
  <c r="M44" i="5"/>
  <c r="R44" i="5" s="1"/>
  <c r="M45" i="5"/>
  <c r="R45" i="5" s="1"/>
  <c r="M46" i="5"/>
  <c r="R46" i="5" s="1"/>
  <c r="M47" i="5"/>
  <c r="M48" i="5"/>
  <c r="R48" i="5" s="1"/>
  <c r="M49" i="5"/>
  <c r="R49" i="5" s="1"/>
  <c r="M50" i="5"/>
  <c r="R50" i="5" s="1"/>
  <c r="M51" i="5"/>
  <c r="R51" i="5" s="1"/>
  <c r="M52" i="5"/>
  <c r="R52" i="5" s="1"/>
  <c r="M53" i="5"/>
  <c r="R53" i="5" s="1"/>
  <c r="M54" i="5"/>
  <c r="R54" i="5" s="1"/>
  <c r="M55" i="5"/>
  <c r="R55" i="5" s="1"/>
  <c r="M56" i="5"/>
  <c r="R56" i="5" s="1"/>
  <c r="M57" i="5"/>
  <c r="R57" i="5" s="1"/>
  <c r="M58" i="5"/>
  <c r="R58" i="5" s="1"/>
  <c r="M59" i="5"/>
  <c r="R59" i="5" s="1"/>
  <c r="M60" i="5"/>
  <c r="R60" i="5" s="1"/>
  <c r="M61" i="5"/>
  <c r="R61" i="5" s="1"/>
  <c r="M62" i="5"/>
  <c r="R62" i="5" s="1"/>
  <c r="M63" i="5"/>
  <c r="R63" i="5" s="1"/>
  <c r="M64" i="5"/>
  <c r="R64" i="5" s="1"/>
  <c r="M65" i="5"/>
  <c r="R65" i="5" s="1"/>
  <c r="M66" i="5"/>
  <c r="R66" i="5" s="1"/>
  <c r="M67" i="5"/>
  <c r="R67" i="5" s="1"/>
  <c r="M68" i="5"/>
  <c r="R68" i="5" s="1"/>
  <c r="M69" i="5"/>
  <c r="R69" i="5" s="1"/>
  <c r="M70" i="5"/>
  <c r="R70" i="5" s="1"/>
  <c r="M71" i="5"/>
  <c r="R71" i="5" s="1"/>
  <c r="M72" i="5"/>
  <c r="R72" i="5" s="1"/>
  <c r="M73" i="5"/>
  <c r="R73" i="5" s="1"/>
  <c r="M74" i="5"/>
  <c r="R74" i="5" s="1"/>
  <c r="M75" i="5"/>
  <c r="R75" i="5" s="1"/>
  <c r="M76" i="5"/>
  <c r="R76" i="5" s="1"/>
  <c r="M77" i="5"/>
  <c r="R77" i="5" s="1"/>
  <c r="M78" i="5"/>
  <c r="R78" i="5" s="1"/>
  <c r="M79" i="5"/>
  <c r="R79" i="5" s="1"/>
  <c r="M80" i="5"/>
  <c r="R80" i="5" s="1"/>
  <c r="M81" i="5"/>
  <c r="R81" i="5" s="1"/>
  <c r="M82" i="5"/>
  <c r="R82" i="5" s="1"/>
  <c r="M83" i="5"/>
  <c r="R83" i="5" s="1"/>
  <c r="M84" i="5"/>
  <c r="M85" i="5"/>
  <c r="M86" i="5"/>
  <c r="M8" i="5"/>
  <c r="R8" i="5" s="1"/>
  <c r="S8" i="5" s="1"/>
  <c r="T8" i="5" s="1"/>
  <c r="V57" i="3"/>
  <c r="T57" i="3"/>
  <c r="S57" i="3"/>
  <c r="R57" i="3"/>
  <c r="F57" i="3"/>
  <c r="E57" i="3"/>
  <c r="M56" i="3"/>
  <c r="M9" i="3"/>
  <c r="M11" i="3"/>
  <c r="R11" i="3" s="1"/>
  <c r="M12" i="3"/>
  <c r="M14" i="3"/>
  <c r="R14" i="3" s="1"/>
  <c r="M15" i="3"/>
  <c r="M17" i="3"/>
  <c r="R17" i="3" s="1"/>
  <c r="M19" i="3"/>
  <c r="R19" i="3" s="1"/>
  <c r="M21" i="3"/>
  <c r="R21" i="3" s="1"/>
  <c r="M22" i="3"/>
  <c r="R22" i="3" s="1"/>
  <c r="M24" i="3"/>
  <c r="R24" i="3" s="1"/>
  <c r="M25" i="3"/>
  <c r="R25" i="3" s="1"/>
  <c r="M26" i="3"/>
  <c r="R26" i="3" s="1"/>
  <c r="M27" i="3"/>
  <c r="M29" i="3"/>
  <c r="R29" i="3" s="1"/>
  <c r="M30" i="3"/>
  <c r="M32" i="3"/>
  <c r="R32" i="3" s="1"/>
  <c r="M34" i="3"/>
  <c r="R34" i="3" s="1"/>
  <c r="M35" i="3"/>
  <c r="R35" i="3" s="1"/>
  <c r="M37" i="3"/>
  <c r="R37" i="3" s="1"/>
  <c r="M38" i="3"/>
  <c r="M40" i="3"/>
  <c r="R40" i="3" s="1"/>
  <c r="M42" i="3"/>
  <c r="R42" i="3" s="1"/>
  <c r="M43" i="3"/>
  <c r="M44" i="3"/>
  <c r="M46" i="3"/>
  <c r="R46" i="3" s="1"/>
  <c r="M47" i="3"/>
  <c r="R47" i="3" s="1"/>
  <c r="M48" i="3"/>
  <c r="M49" i="3"/>
  <c r="M51" i="3"/>
  <c r="M52" i="3"/>
  <c r="M53" i="3"/>
  <c r="M54" i="3"/>
  <c r="M55" i="3"/>
  <c r="M8" i="3"/>
  <c r="R8" i="3" s="1"/>
  <c r="M10" i="1"/>
  <c r="R10" i="1" s="1"/>
  <c r="M11" i="1"/>
  <c r="R11" i="1" s="1"/>
  <c r="M12" i="1"/>
  <c r="R12" i="1" s="1"/>
  <c r="M13" i="1"/>
  <c r="M15" i="1"/>
  <c r="R15" i="1" s="1"/>
  <c r="M16" i="1"/>
  <c r="R16" i="1" s="1"/>
  <c r="M17" i="1"/>
  <c r="R17" i="1" s="1"/>
  <c r="M18" i="1"/>
  <c r="M20" i="1"/>
  <c r="R20" i="1" s="1"/>
  <c r="M21" i="1"/>
  <c r="R21" i="1" s="1"/>
  <c r="M22" i="1"/>
  <c r="R22" i="1" s="1"/>
  <c r="M23" i="1"/>
  <c r="R23" i="1" s="1"/>
  <c r="M24" i="1"/>
  <c r="R24" i="1" s="1"/>
  <c r="M25" i="1"/>
  <c r="M27" i="1"/>
  <c r="R27" i="1" s="1"/>
  <c r="M28" i="1"/>
  <c r="R28" i="1" s="1"/>
  <c r="M29" i="1"/>
  <c r="R29" i="1" s="1"/>
  <c r="M30" i="1"/>
  <c r="M32" i="1"/>
  <c r="R32" i="1" s="1"/>
  <c r="M33" i="1"/>
  <c r="R33" i="1" s="1"/>
  <c r="M34" i="1"/>
  <c r="M35" i="1"/>
  <c r="M38" i="1"/>
  <c r="R38" i="1" s="1"/>
  <c r="M39" i="1"/>
  <c r="R39" i="1" s="1"/>
  <c r="M40" i="1"/>
  <c r="R40" i="1" s="1"/>
  <c r="M41" i="1"/>
  <c r="R41" i="1" s="1"/>
  <c r="M42" i="1"/>
  <c r="R42" i="1" s="1"/>
  <c r="M43" i="1"/>
  <c r="M44" i="1"/>
  <c r="M46" i="1"/>
  <c r="R46" i="1" s="1"/>
  <c r="M47" i="1"/>
  <c r="R47" i="1" s="1"/>
  <c r="M48" i="1"/>
  <c r="R48" i="1" s="1"/>
  <c r="M49" i="1"/>
  <c r="R49" i="1" s="1"/>
  <c r="M50" i="1"/>
  <c r="R50" i="1" s="1"/>
  <c r="M51" i="1"/>
  <c r="R51" i="1" s="1"/>
  <c r="M52" i="1"/>
  <c r="M54" i="1"/>
  <c r="R54" i="1" s="1"/>
  <c r="M55" i="1"/>
  <c r="R55" i="1" s="1"/>
  <c r="M56" i="1"/>
  <c r="R56" i="1" s="1"/>
  <c r="M57" i="1"/>
  <c r="M59" i="1"/>
  <c r="R59" i="1" s="1"/>
  <c r="M60" i="1"/>
  <c r="R60" i="1" s="1"/>
  <c r="M61" i="1"/>
  <c r="R61" i="1" s="1"/>
  <c r="M63" i="1"/>
  <c r="R63" i="1" s="1"/>
  <c r="M64" i="1"/>
  <c r="R64" i="1" s="1"/>
  <c r="M65" i="1"/>
  <c r="R65" i="1" s="1"/>
  <c r="M66" i="1"/>
  <c r="R66" i="1" s="1"/>
  <c r="M67" i="1"/>
  <c r="R67" i="1" s="1"/>
  <c r="M68" i="1"/>
  <c r="R68" i="1" s="1"/>
  <c r="M70" i="1"/>
  <c r="R70" i="1" s="1"/>
  <c r="M71" i="1"/>
  <c r="R71" i="1" s="1"/>
  <c r="M72" i="1"/>
  <c r="R72" i="1" s="1"/>
  <c r="M73" i="1"/>
  <c r="M75" i="1"/>
  <c r="R75" i="1" s="1"/>
  <c r="M76" i="1"/>
  <c r="R76" i="1" s="1"/>
  <c r="M77" i="1"/>
  <c r="R77" i="1" s="1"/>
  <c r="M78" i="1"/>
  <c r="R78" i="1" s="1"/>
  <c r="M79" i="1"/>
  <c r="R79" i="1" s="1"/>
  <c r="M80" i="1"/>
  <c r="R80" i="1" s="1"/>
  <c r="M81" i="1"/>
  <c r="M83" i="1"/>
  <c r="R83" i="1" s="1"/>
  <c r="M84" i="1"/>
  <c r="R84" i="1" s="1"/>
  <c r="M85" i="1"/>
  <c r="R85" i="1" s="1"/>
  <c r="M86" i="1"/>
  <c r="R86" i="1" s="1"/>
  <c r="M87" i="1"/>
  <c r="M89" i="1"/>
  <c r="R89" i="1" s="1"/>
  <c r="M90" i="1"/>
  <c r="R90" i="1" s="1"/>
  <c r="M91" i="1"/>
  <c r="R91" i="1" s="1"/>
  <c r="M92" i="1"/>
  <c r="R92" i="1" s="1"/>
  <c r="M93" i="1"/>
  <c r="R93" i="1" s="1"/>
  <c r="M94" i="1"/>
  <c r="M96" i="1"/>
  <c r="R96" i="1" s="1"/>
  <c r="M97" i="1"/>
  <c r="R97" i="1" s="1"/>
  <c r="M98" i="1"/>
  <c r="R98" i="1" s="1"/>
  <c r="M99" i="1"/>
  <c r="R99" i="1" s="1"/>
  <c r="M100" i="1"/>
  <c r="R100" i="1" s="1"/>
  <c r="M101" i="1"/>
  <c r="R101" i="1" s="1"/>
  <c r="M102" i="1"/>
  <c r="M104" i="1"/>
  <c r="R104" i="1" s="1"/>
  <c r="M105" i="1"/>
  <c r="R105" i="1" s="1"/>
  <c r="M106" i="1"/>
  <c r="R106" i="1" s="1"/>
  <c r="M107" i="1"/>
  <c r="R107" i="1" s="1"/>
  <c r="M108" i="1"/>
  <c r="R108" i="1" s="1"/>
  <c r="M109" i="1"/>
  <c r="R109" i="1" s="1"/>
  <c r="M110" i="1"/>
  <c r="M112" i="1"/>
  <c r="R112" i="1" s="1"/>
  <c r="M113" i="1"/>
  <c r="R113" i="1" s="1"/>
  <c r="M114" i="1"/>
  <c r="R114" i="1" s="1"/>
  <c r="M115" i="1"/>
  <c r="M117" i="1"/>
  <c r="R117" i="1" s="1"/>
  <c r="M118" i="1"/>
  <c r="R118" i="1" s="1"/>
  <c r="M119" i="1"/>
  <c r="R119" i="1" s="1"/>
  <c r="M120" i="1"/>
  <c r="R120" i="1" s="1"/>
  <c r="M121" i="1"/>
  <c r="M123" i="1"/>
  <c r="R123" i="1" s="1"/>
  <c r="M124" i="1"/>
  <c r="R124" i="1" s="1"/>
  <c r="M125" i="1"/>
  <c r="R125" i="1" s="1"/>
  <c r="M126" i="1"/>
  <c r="R126" i="1" s="1"/>
  <c r="M127" i="1"/>
  <c r="R127" i="1" s="1"/>
  <c r="M128" i="1"/>
  <c r="M131" i="1"/>
  <c r="R131" i="1" s="1"/>
  <c r="M132" i="1"/>
  <c r="R132" i="1" s="1"/>
  <c r="M133" i="1"/>
  <c r="R133" i="1" s="1"/>
  <c r="M134" i="1"/>
  <c r="M136" i="1"/>
  <c r="R136" i="1" s="1"/>
  <c r="M137" i="1"/>
  <c r="R137" i="1" s="1"/>
  <c r="M138" i="1"/>
  <c r="R138" i="1" s="1"/>
  <c r="M139" i="1"/>
  <c r="R139" i="1" s="1"/>
  <c r="M141" i="1"/>
  <c r="R141" i="1" s="1"/>
  <c r="M142" i="1"/>
  <c r="R142" i="1" s="1"/>
  <c r="M143" i="1"/>
  <c r="R143" i="1" s="1"/>
  <c r="M144" i="1"/>
  <c r="R144" i="1" s="1"/>
  <c r="M145" i="1"/>
  <c r="R145" i="1" s="1"/>
  <c r="M146" i="1"/>
  <c r="M149" i="1"/>
  <c r="R149" i="1" s="1"/>
  <c r="M150" i="1"/>
  <c r="R150" i="1" s="1"/>
  <c r="M151" i="1"/>
  <c r="R151" i="1" s="1"/>
  <c r="M152" i="1"/>
  <c r="M154" i="1"/>
  <c r="R154" i="1" s="1"/>
  <c r="M155" i="1"/>
  <c r="R155" i="1" s="1"/>
  <c r="M156" i="1"/>
  <c r="R156" i="1" s="1"/>
  <c r="M157" i="1"/>
  <c r="M159" i="1"/>
  <c r="R159" i="1" s="1"/>
  <c r="M160" i="1"/>
  <c r="R160" i="1" s="1"/>
  <c r="M162" i="1"/>
  <c r="R162" i="1" s="1"/>
  <c r="M163" i="1"/>
  <c r="R163" i="1" s="1"/>
  <c r="M164" i="1"/>
  <c r="R164" i="1" s="1"/>
  <c r="M165" i="1"/>
  <c r="R165" i="1" s="1"/>
  <c r="M166" i="1"/>
  <c r="M168" i="1"/>
  <c r="R168" i="1" s="1"/>
  <c r="M169" i="1"/>
  <c r="R169" i="1" s="1"/>
  <c r="M170" i="1"/>
  <c r="R170" i="1" s="1"/>
  <c r="M171" i="1"/>
  <c r="M172" i="1"/>
  <c r="M174" i="1"/>
  <c r="R174" i="1" s="1"/>
  <c r="M175" i="1"/>
  <c r="R175" i="1" s="1"/>
  <c r="M176" i="1"/>
  <c r="R176" i="1" s="1"/>
  <c r="M177" i="1"/>
  <c r="M179" i="1"/>
  <c r="R179" i="1" s="1"/>
  <c r="M180" i="1"/>
  <c r="R180" i="1" s="1"/>
  <c r="M181" i="1"/>
  <c r="R181" i="1" s="1"/>
  <c r="M182" i="1"/>
  <c r="M184" i="1"/>
  <c r="R184" i="1" s="1"/>
  <c r="M185" i="1"/>
  <c r="R185" i="1" s="1"/>
  <c r="M186" i="1"/>
  <c r="R186" i="1" s="1"/>
  <c r="M187" i="1"/>
  <c r="M189" i="1"/>
  <c r="R189" i="1" s="1"/>
  <c r="M190" i="1"/>
  <c r="R190" i="1" s="1"/>
  <c r="M191" i="1"/>
  <c r="R191" i="1" s="1"/>
  <c r="M192" i="1"/>
  <c r="R192" i="1" s="1"/>
  <c r="M193" i="1"/>
  <c r="M194" i="1"/>
  <c r="M196" i="1"/>
  <c r="R196" i="1" s="1"/>
  <c r="M197" i="1"/>
  <c r="R197" i="1" s="1"/>
  <c r="M198" i="1"/>
  <c r="R198" i="1" s="1"/>
  <c r="M199" i="1"/>
  <c r="R199" i="1" s="1"/>
  <c r="M200" i="1"/>
  <c r="M9" i="1"/>
  <c r="R9" i="1" s="1"/>
  <c r="M8" i="1"/>
  <c r="R8" i="1" s="1"/>
  <c r="E172" i="1" l="1"/>
  <c r="R172" i="1" s="1"/>
  <c r="E49" i="3"/>
  <c r="R49" i="3" s="1"/>
  <c r="E56" i="3" l="1"/>
  <c r="R56" i="3" s="1"/>
  <c r="E85" i="5"/>
  <c r="R85" i="5" s="1"/>
  <c r="E86" i="5"/>
  <c r="R86" i="5" s="1"/>
  <c r="E55" i="3"/>
  <c r="R55" i="3" s="1"/>
  <c r="E54" i="3"/>
  <c r="R54" i="3" s="1"/>
  <c r="E53" i="3"/>
  <c r="R53" i="3" s="1"/>
  <c r="E52" i="3"/>
  <c r="R52" i="3" s="1"/>
  <c r="E51" i="3"/>
  <c r="R51" i="3" s="1"/>
  <c r="E84" i="5"/>
  <c r="R84" i="5" s="1"/>
  <c r="E48" i="3" l="1"/>
  <c r="R48" i="3" s="1"/>
  <c r="E43" i="3"/>
  <c r="R43" i="3" s="1"/>
  <c r="E44" i="3"/>
  <c r="R44" i="3" s="1"/>
  <c r="E38" i="3"/>
  <c r="R38" i="3" s="1"/>
  <c r="E27" i="3"/>
  <c r="R27" i="3" s="1"/>
  <c r="E30" i="3"/>
  <c r="R30" i="3" s="1"/>
  <c r="E47" i="5"/>
  <c r="R47" i="5" s="1"/>
  <c r="E34" i="5"/>
  <c r="R34" i="5" s="1"/>
  <c r="E15" i="3"/>
  <c r="R15" i="3" s="1"/>
  <c r="E12" i="3"/>
  <c r="R12" i="3" s="1"/>
  <c r="E9" i="3"/>
  <c r="E23" i="5"/>
  <c r="R23" i="5" s="1"/>
  <c r="E200" i="1"/>
  <c r="R200" i="1" s="1"/>
  <c r="E194" i="1"/>
  <c r="R194" i="1" s="1"/>
  <c r="E193" i="1"/>
  <c r="R193" i="1" s="1"/>
  <c r="E187" i="1"/>
  <c r="R187" i="1" s="1"/>
  <c r="E182" i="1"/>
  <c r="R182" i="1" s="1"/>
  <c r="E177" i="1"/>
  <c r="R177" i="1" s="1"/>
  <c r="E171" i="1"/>
  <c r="R171" i="1" s="1"/>
  <c r="E166" i="1"/>
  <c r="R166" i="1" s="1"/>
  <c r="E157" i="1"/>
  <c r="R157" i="1" s="1"/>
  <c r="E152" i="1"/>
  <c r="R152" i="1" s="1"/>
  <c r="E146" i="1"/>
  <c r="R146" i="1" s="1"/>
  <c r="E134" i="1"/>
  <c r="R134" i="1" s="1"/>
  <c r="E128" i="1"/>
  <c r="R128" i="1" s="1"/>
  <c r="E121" i="1"/>
  <c r="R121" i="1" s="1"/>
  <c r="E115" i="1"/>
  <c r="R115" i="1" s="1"/>
  <c r="E110" i="1"/>
  <c r="R110" i="1" s="1"/>
  <c r="E102" i="1"/>
  <c r="R102" i="1" s="1"/>
  <c r="E94" i="1"/>
  <c r="R94" i="1" s="1"/>
  <c r="E87" i="1"/>
  <c r="R87" i="1" s="1"/>
  <c r="E81" i="1"/>
  <c r="R81" i="1" s="1"/>
  <c r="E73" i="1"/>
  <c r="R73" i="1" s="1"/>
  <c r="E57" i="1"/>
  <c r="R57" i="1" s="1"/>
  <c r="E52" i="1"/>
  <c r="R52" i="1" s="1"/>
  <c r="E44" i="1"/>
  <c r="R44" i="1" s="1"/>
  <c r="E35" i="1"/>
  <c r="R35" i="1" s="1"/>
  <c r="E43" i="1"/>
  <c r="R43" i="1" s="1"/>
  <c r="E34" i="1"/>
  <c r="R34" i="1" s="1"/>
  <c r="E30" i="1"/>
  <c r="R30" i="1" s="1"/>
  <c r="E25" i="1"/>
  <c r="R25" i="1" s="1"/>
  <c r="E18" i="1"/>
  <c r="R18" i="1" s="1"/>
  <c r="E13" i="1"/>
  <c r="R13" i="1" s="1"/>
  <c r="F8" i="1" l="1"/>
  <c r="U8" i="1" s="1"/>
  <c r="S8" i="1"/>
  <c r="T8" i="1" s="1"/>
  <c r="R9" i="3"/>
  <c r="S8" i="3" s="1"/>
  <c r="T8" i="3" s="1"/>
  <c r="U8" i="3" s="1"/>
  <c r="F8" i="3"/>
  <c r="S202" i="1"/>
  <c r="V202" i="1" l="1"/>
  <c r="U87" i="5" l="1"/>
  <c r="T87" i="5"/>
  <c r="S87" i="5"/>
  <c r="R87" i="5"/>
  <c r="F87" i="5"/>
  <c r="E87" i="5"/>
  <c r="E202" i="1" l="1"/>
  <c r="R202" i="1" l="1"/>
  <c r="F202" i="1"/>
  <c r="T202" i="1" l="1"/>
  <c r="F54" i="1"/>
  <c r="F123" i="1"/>
  <c r="F149" i="1"/>
  <c r="F154" i="1"/>
  <c r="F168" i="1"/>
  <c r="F189" i="1"/>
  <c r="F159" i="1"/>
  <c r="F75" i="1"/>
  <c r="F46" i="1"/>
  <c r="F96" i="1"/>
  <c r="F104" i="1"/>
  <c r="F32" i="1"/>
  <c r="F196" i="1"/>
  <c r="F117" i="1"/>
  <c r="F130" i="1"/>
  <c r="F70" i="1"/>
  <c r="F112" i="1"/>
  <c r="F38" i="1"/>
  <c r="F174" i="1"/>
  <c r="F83" i="1"/>
  <c r="F179" i="1"/>
  <c r="F63" i="1"/>
  <c r="F59" i="1"/>
  <c r="F136" i="1"/>
  <c r="F184" i="1"/>
  <c r="F141" i="1"/>
  <c r="F162" i="1"/>
  <c r="F8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区晔</author>
  </authors>
  <commentList>
    <comment ref="M5" authorId="0" shapeId="0" xr:uid="{00000000-0006-0000-0200-000001000000}">
      <text>
        <r>
          <rPr>
            <sz val="9"/>
            <color indexed="81"/>
            <rFont val="宋体"/>
            <family val="3"/>
            <charset val="134"/>
          </rPr>
          <t>以1和1.5为下限和上限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区晔</author>
  </authors>
  <commentList>
    <comment ref="M5" authorId="0" shapeId="0" xr:uid="{00000000-0006-0000-0300-000001000000}">
      <text>
        <r>
          <rPr>
            <sz val="9"/>
            <color indexed="81"/>
            <rFont val="宋体"/>
            <family val="3"/>
            <charset val="134"/>
          </rPr>
          <t>以1和1.5为下限和上限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姚江梅</author>
  </authors>
  <commentList>
    <comment ref="M5" authorId="0" shapeId="0" xr:uid="{00000000-0006-0000-0400-000001000000}">
      <text>
        <r>
          <rPr>
            <b/>
            <sz val="9"/>
            <rFont val="宋体"/>
            <family val="3"/>
            <charset val="134"/>
          </rPr>
          <t>以</t>
        </r>
        <r>
          <rPr>
            <b/>
            <sz val="9"/>
            <rFont val="Tahoma"/>
            <family val="2"/>
          </rPr>
          <t>1</t>
        </r>
        <r>
          <rPr>
            <b/>
            <sz val="9"/>
            <rFont val="宋体"/>
            <family val="3"/>
            <charset val="134"/>
          </rPr>
          <t>和</t>
        </r>
        <r>
          <rPr>
            <b/>
            <sz val="9"/>
            <rFont val="Tahoma"/>
            <family val="2"/>
          </rPr>
          <t>1.5</t>
        </r>
        <r>
          <rPr>
            <b/>
            <sz val="9"/>
            <rFont val="宋体"/>
            <family val="3"/>
            <charset val="134"/>
          </rPr>
          <t>为下限和上限</t>
        </r>
      </text>
    </comment>
  </commentList>
</comments>
</file>

<file path=xl/sharedStrings.xml><?xml version="1.0" encoding="utf-8"?>
<sst xmlns="http://schemas.openxmlformats.org/spreadsheetml/2006/main" count="1685" uniqueCount="394">
  <si>
    <t>附件1</t>
  </si>
  <si>
    <t>20    -20   学年第   学期全校教师教学工作量测算表</t>
  </si>
  <si>
    <t>开课单位</t>
  </si>
  <si>
    <t>课程总学时</t>
  </si>
  <si>
    <t>合计</t>
  </si>
  <si>
    <t>附件2</t>
  </si>
  <si>
    <t>（注：此表由开课部门统计。）</t>
  </si>
  <si>
    <t>开课部门（盖章）：</t>
  </si>
  <si>
    <t>教师姓名</t>
  </si>
  <si>
    <t>职称</t>
  </si>
  <si>
    <t>教师类别（专任、行政兼课、外聘）</t>
  </si>
  <si>
    <t>教师上课折算学时总计</t>
  </si>
  <si>
    <t>学期超工作量学时数</t>
  </si>
  <si>
    <t>学期不满工作量学时数</t>
  </si>
  <si>
    <t>备注（兼课教师需写归属部门）</t>
  </si>
  <si>
    <t>统计人签字：</t>
  </si>
  <si>
    <t>统计部门领导签字（盖章）：</t>
  </si>
  <si>
    <t>统计日期：</t>
  </si>
  <si>
    <t>教务处处长签字：</t>
  </si>
  <si>
    <t>附件3</t>
  </si>
  <si>
    <t>课程名称</t>
  </si>
  <si>
    <t>上课班级</t>
  </si>
  <si>
    <t>合计课程总学时</t>
  </si>
  <si>
    <t>讲授</t>
  </si>
  <si>
    <t>实操</t>
  </si>
  <si>
    <t>其他</t>
  </si>
  <si>
    <t>学生人数</t>
  </si>
  <si>
    <t>人数系数折算</t>
  </si>
  <si>
    <t>课程类型</t>
  </si>
  <si>
    <t>课程系数</t>
  </si>
  <si>
    <t>课程折算学时（原始学时×系数）</t>
  </si>
  <si>
    <t>课程总学时</t>
    <phoneticPr fontId="17" type="noConversion"/>
  </si>
  <si>
    <t>注：1、此表需开课部门进行公示且无异议；2、此表信息必须与正方系统数据一致，不得虚报、谎报；3、计算方法请参照《广东工程职业技术学院教师工作量计算办法》；4、顶岗实习每人3学时、毕业设计按每人2学时；5、此表一式两份，由开课部门统计,教务处、人事处备案。</t>
    <phoneticPr fontId="17" type="noConversion"/>
  </si>
  <si>
    <t>专科课程</t>
    <phoneticPr fontId="17" type="noConversion"/>
  </si>
  <si>
    <t>本科课程</t>
    <phoneticPr fontId="17" type="noConversion"/>
  </si>
  <si>
    <t>其他</t>
    <phoneticPr fontId="17" type="noConversion"/>
  </si>
  <si>
    <t>1系数</t>
    <phoneticPr fontId="17" type="noConversion"/>
  </si>
  <si>
    <t>1.1系数</t>
    <phoneticPr fontId="17" type="noConversion"/>
  </si>
  <si>
    <t>是否清远校区</t>
    <phoneticPr fontId="17" type="noConversion"/>
  </si>
  <si>
    <t>是否清远校区</t>
    <phoneticPr fontId="17" type="noConversion"/>
  </si>
  <si>
    <t xml:space="preserve">    统计部门领导签字（盖章）：</t>
    <phoneticPr fontId="17" type="noConversion"/>
  </si>
  <si>
    <t>备注：专任教师以原始学时数为200为满工作量，如有教师休产假请备注休产假的时间、如有教师出外读书，请备注读书应完成工作量、新入职时间、新入职应完成工作量、法律顾问应完成工作量等特殊情况。</t>
    <phoneticPr fontId="17" type="noConversion"/>
  </si>
  <si>
    <t>学期超工作量学时数（折算后数）</t>
    <phoneticPr fontId="17" type="noConversion"/>
  </si>
  <si>
    <t>学期超工作量学时数（原始数）</t>
    <phoneticPr fontId="17" type="noConversion"/>
  </si>
  <si>
    <t>学期不满工作量学时数（原始数）</t>
    <phoneticPr fontId="17" type="noConversion"/>
  </si>
  <si>
    <t>学期超工作量学时数（折算数）</t>
    <phoneticPr fontId="17" type="noConversion"/>
  </si>
  <si>
    <t>学期超工作量学时数（原始数）</t>
    <phoneticPr fontId="17" type="noConversion"/>
  </si>
  <si>
    <t>学期不满工作量学时数（原始数）</t>
    <phoneticPr fontId="17" type="noConversion"/>
  </si>
  <si>
    <t>学期超工作量学时数（原始数）</t>
    <phoneticPr fontId="17" type="noConversion"/>
  </si>
  <si>
    <t>请假时间</t>
    <phoneticPr fontId="17" type="noConversion"/>
  </si>
  <si>
    <t>序号</t>
    <phoneticPr fontId="17" type="noConversion"/>
  </si>
  <si>
    <t>外聘教师合计</t>
    <phoneticPr fontId="17" type="noConversion"/>
  </si>
  <si>
    <t>改卷出卷包干学时</t>
    <phoneticPr fontId="17" type="noConversion"/>
  </si>
  <si>
    <t>外聘教师原始总课时</t>
    <phoneticPr fontId="17" type="noConversion"/>
  </si>
  <si>
    <t>外聘教师人数</t>
    <phoneticPr fontId="17" type="noConversion"/>
  </si>
  <si>
    <t>外聘教师折算总课时</t>
    <phoneticPr fontId="17" type="noConversion"/>
  </si>
  <si>
    <t>外聘教师折算课时平均数</t>
    <phoneticPr fontId="17" type="noConversion"/>
  </si>
  <si>
    <t>外聘教师原始课时平均数</t>
  </si>
  <si>
    <t>行政教师人数</t>
    <phoneticPr fontId="17" type="noConversion"/>
  </si>
  <si>
    <t>行政教师原始总课时</t>
    <phoneticPr fontId="17" type="noConversion"/>
  </si>
  <si>
    <t>行政教师原始课时平均数</t>
    <phoneticPr fontId="17" type="noConversion"/>
  </si>
  <si>
    <t>行政教师折算总课时</t>
    <phoneticPr fontId="17" type="noConversion"/>
  </si>
  <si>
    <t>行政教师折算课时平均数</t>
    <phoneticPr fontId="17" type="noConversion"/>
  </si>
  <si>
    <t>专任教师人数</t>
    <phoneticPr fontId="17" type="noConversion"/>
  </si>
  <si>
    <t>专任教师原始总课时</t>
    <phoneticPr fontId="17" type="noConversion"/>
  </si>
  <si>
    <t>专任教师原始课时平均数</t>
    <phoneticPr fontId="17" type="noConversion"/>
  </si>
  <si>
    <t>专任教师折算总课时</t>
    <phoneticPr fontId="17" type="noConversion"/>
  </si>
  <si>
    <t>专任教师折算课时平均数</t>
    <phoneticPr fontId="17" type="noConversion"/>
  </si>
  <si>
    <t>所有教师原始学时总计</t>
    <phoneticPr fontId="17" type="noConversion"/>
  </si>
  <si>
    <t>所有教师折算学时总计</t>
    <phoneticPr fontId="17" type="noConversion"/>
  </si>
  <si>
    <t>专业课时原始数数</t>
    <phoneticPr fontId="17" type="noConversion"/>
  </si>
  <si>
    <t>专业课时折算数</t>
    <phoneticPr fontId="17" type="noConversion"/>
  </si>
  <si>
    <t>外聘教师原始课时占专业课时数百分比</t>
    <phoneticPr fontId="17" type="noConversion"/>
  </si>
  <si>
    <t>外聘教师折算课时占专业课时数百分比</t>
    <phoneticPr fontId="17" type="noConversion"/>
  </si>
  <si>
    <t>决算折算课时总计</t>
    <phoneticPr fontId="17" type="noConversion"/>
  </si>
  <si>
    <t>注：1、专业课时原始数等于总原始学时-公选课原始学时-公共课原始学时-改卷包干学时。2、专业课时折算数时等于总折算学时-公选课折算学时-公共课折算学时-改卷包干学时</t>
    <phoneticPr fontId="17" type="noConversion"/>
  </si>
  <si>
    <t>白天</t>
    <phoneticPr fontId="17" type="noConversion"/>
  </si>
  <si>
    <t>晚上</t>
    <phoneticPr fontId="17" type="noConversion"/>
  </si>
  <si>
    <t>协议课时</t>
    <phoneticPr fontId="17" type="noConversion"/>
  </si>
  <si>
    <t>白天课时</t>
    <phoneticPr fontId="31" type="noConversion"/>
  </si>
  <si>
    <t>晚上课时</t>
    <phoneticPr fontId="31" type="noConversion"/>
  </si>
  <si>
    <t>1=2+3+4</t>
    <phoneticPr fontId="17" type="noConversion"/>
  </si>
  <si>
    <t>行政教师合计</t>
    <phoneticPr fontId="31" type="noConversion"/>
  </si>
  <si>
    <t>预算原始数总计</t>
    <phoneticPr fontId="17" type="noConversion"/>
  </si>
  <si>
    <t>清远校区课程学期初数</t>
    <phoneticPr fontId="17" type="noConversion"/>
  </si>
  <si>
    <t>预算折算课时总计</t>
    <phoneticPr fontId="17" type="noConversion"/>
  </si>
  <si>
    <t>白天</t>
    <phoneticPr fontId="17" type="noConversion"/>
  </si>
  <si>
    <t>晚上</t>
    <phoneticPr fontId="17" type="noConversion"/>
  </si>
  <si>
    <t>白天学时</t>
    <phoneticPr fontId="17" type="noConversion"/>
  </si>
  <si>
    <t>晚上学时</t>
    <phoneticPr fontId="17" type="noConversion"/>
  </si>
  <si>
    <t>其他</t>
    <phoneticPr fontId="17" type="noConversion"/>
  </si>
  <si>
    <t>专任教师合计</t>
    <phoneticPr fontId="31" type="noConversion"/>
  </si>
  <si>
    <t>协议课时（外聘教师）</t>
    <phoneticPr fontId="31" type="noConversion"/>
  </si>
  <si>
    <t>2022-2023 学年第2学期教师教学工作量统计汇总（预算）表</t>
    <phoneticPr fontId="17" type="noConversion"/>
  </si>
  <si>
    <t>2022 -2023学年第 二学期（专任□√ 行政兼课□ 外聘□ 兼课□） 教师教学工作量预算统计表</t>
    <phoneticPr fontId="17" type="noConversion"/>
  </si>
  <si>
    <t>2022 -2023 学年第 二 学期（专任□ 行政兼课□√ 外聘□ 兼课□） 教师教学工作量预算统计表</t>
    <phoneticPr fontId="17" type="noConversion"/>
  </si>
  <si>
    <t>2022 -2023学年第 二 学期（专任□ 行政兼课□ 外聘□√ 兼课□） 教师教学工作量预算统计表</t>
    <phoneticPr fontId="17" type="noConversion"/>
  </si>
  <si>
    <t>蔡龙飞</t>
  </si>
  <si>
    <t>网络故障检测与维护</t>
  </si>
  <si>
    <t>2021级计算机应用技术E班(普高)</t>
  </si>
  <si>
    <t>2021级计算机应用技术A班(普高)</t>
  </si>
  <si>
    <t>2021级计算机应用技术C班(普高)</t>
  </si>
  <si>
    <t>2021级计算机应用技术B班(普高)</t>
  </si>
  <si>
    <t>2021级计算机应用技术D班(普高)</t>
  </si>
  <si>
    <t>曹秀莲</t>
  </si>
  <si>
    <t>网络安全技术应用</t>
  </si>
  <si>
    <t>2021级计算机网络技术A班(普高)</t>
  </si>
  <si>
    <t>2021级计算机网络技术C班(普高)</t>
  </si>
  <si>
    <t>2021级计算机网络技术B班(普高)</t>
  </si>
  <si>
    <t>甘娜</t>
  </si>
  <si>
    <t>项目实践II</t>
  </si>
  <si>
    <t>2021级数字媒体技术B班</t>
  </si>
  <si>
    <t>2021级数字媒体技术C班</t>
  </si>
  <si>
    <t>数码图像后期处理</t>
  </si>
  <si>
    <t>2022级数字媒体技术A班</t>
  </si>
  <si>
    <t>2022级数字媒体技术B班</t>
  </si>
  <si>
    <t>2021级数字媒体技术A班</t>
  </si>
  <si>
    <t>何惠芳</t>
  </si>
  <si>
    <t>模拟电路检测及应用</t>
  </si>
  <si>
    <t>2022级现代通信技术A班</t>
  </si>
  <si>
    <t>Python程序设计</t>
  </si>
  <si>
    <t>2021级现代通信技术C班</t>
  </si>
  <si>
    <t>2022级现代通信技术B班</t>
  </si>
  <si>
    <t>黄玲</t>
  </si>
  <si>
    <t>框架技术应用</t>
  </si>
  <si>
    <t>2021级软件技术B班(普高)</t>
  </si>
  <si>
    <t>2021级软件技术A班(普高)</t>
  </si>
  <si>
    <t>顶岗实习</t>
  </si>
  <si>
    <t>2020级软件技术C班</t>
  </si>
  <si>
    <t>黄轶文</t>
  </si>
  <si>
    <t>软件测试技术</t>
  </si>
  <si>
    <t>交互式设计与开发</t>
  </si>
  <si>
    <t>2022级软件技术C班(普高)</t>
  </si>
  <si>
    <t>2021级软件技术C班(普高)</t>
  </si>
  <si>
    <t>2021级软件技术D班(普高)</t>
  </si>
  <si>
    <t>柯晓略</t>
  </si>
  <si>
    <t>移动端UI设计</t>
  </si>
  <si>
    <t>项目实践I</t>
  </si>
  <si>
    <t>2022级软件技术E(中高职)班(中高职三二分段)</t>
  </si>
  <si>
    <t>2021级软件技术E(专本对接)班(专本三二分段)</t>
  </si>
  <si>
    <t>赖友源</t>
  </si>
  <si>
    <t>单片机与接口技术的应用</t>
  </si>
  <si>
    <t>2021级现代通信技术B班</t>
  </si>
  <si>
    <t>2021级现代通信技术A班</t>
  </si>
  <si>
    <t>雷文彬</t>
  </si>
  <si>
    <t>网络工程及系统集成</t>
  </si>
  <si>
    <t>2022级计算机应用技术A班</t>
  </si>
  <si>
    <t>2022级计算机应用技术B班</t>
  </si>
  <si>
    <t>2022级计算机应用技术C(专本)班</t>
  </si>
  <si>
    <t>李嘉明</t>
  </si>
  <si>
    <t>IPv6与SDN技术</t>
  </si>
  <si>
    <t>项目管理</t>
  </si>
  <si>
    <t>2022级计算机网络技术A(专本)班(专本三二分段)</t>
  </si>
  <si>
    <t>云计算技术</t>
  </si>
  <si>
    <t>李伟林</t>
  </si>
  <si>
    <t>JAVA程序设计</t>
  </si>
  <si>
    <t>李震阳</t>
  </si>
  <si>
    <t>动态网站开发（PHP）</t>
  </si>
  <si>
    <t>2020级软件技术A班</t>
  </si>
  <si>
    <t>梁芳芳</t>
  </si>
  <si>
    <t>数字通信系统的检测</t>
  </si>
  <si>
    <t>梁小鸥</t>
  </si>
  <si>
    <t>网络设备互连技术</t>
  </si>
  <si>
    <t>2022级云计算技术应用A班</t>
  </si>
  <si>
    <t>2022级云计算技术应用B班</t>
  </si>
  <si>
    <t>廖恩红</t>
  </si>
  <si>
    <t>无线组网综合实训</t>
  </si>
  <si>
    <t>传感器技术</t>
  </si>
  <si>
    <t>刘越涛</t>
  </si>
  <si>
    <t>Linux基础与应用</t>
  </si>
  <si>
    <t>2020级软件技术B班</t>
  </si>
  <si>
    <t>陆晓梅</t>
  </si>
  <si>
    <t>前端框架技术</t>
  </si>
  <si>
    <t>陆远蓉</t>
  </si>
  <si>
    <t>前端JavaScript技术</t>
  </si>
  <si>
    <t>2021级数字媒体技术D班</t>
  </si>
  <si>
    <t>路春辉</t>
  </si>
  <si>
    <t>图像处理与UI设计</t>
  </si>
  <si>
    <t>图形创意设计</t>
  </si>
  <si>
    <t>麦雅因</t>
  </si>
  <si>
    <t>交互设计与用户体验</t>
  </si>
  <si>
    <t>唐日成</t>
  </si>
  <si>
    <t>2022级软件技术A班(普高)</t>
  </si>
  <si>
    <t>Web前端设计与开发</t>
  </si>
  <si>
    <t>2022级软件技术A班</t>
  </si>
  <si>
    <t>王力</t>
  </si>
  <si>
    <t>计算机绘图（AUTOCAD）</t>
  </si>
  <si>
    <t>数据库基础与应用</t>
  </si>
  <si>
    <t>王玄玄</t>
  </si>
  <si>
    <t>三维动画制作</t>
  </si>
  <si>
    <t>吴巧雪</t>
  </si>
  <si>
    <t>Javascript</t>
  </si>
  <si>
    <t>夏洁云</t>
  </si>
  <si>
    <t>计算机网络应用</t>
  </si>
  <si>
    <t>徐博龙</t>
  </si>
  <si>
    <t>2020级计算机应用技术A班</t>
  </si>
  <si>
    <t>2020级计算机应用技术D班</t>
  </si>
  <si>
    <t>数据库技术及应用</t>
  </si>
  <si>
    <t>2020级计算机应用技术B班</t>
  </si>
  <si>
    <t>徐丽新</t>
  </si>
  <si>
    <t>面向对象程序设计</t>
  </si>
  <si>
    <t>2022级软件技术B班(普高)</t>
  </si>
  <si>
    <t>许亚梅</t>
  </si>
  <si>
    <t>网络存储与容灾技术</t>
  </si>
  <si>
    <t>杨建强</t>
  </si>
  <si>
    <t>视频制作及剪辑</t>
  </si>
  <si>
    <t>杨咏</t>
  </si>
  <si>
    <t>数据结构</t>
    <phoneticPr fontId="28" type="noConversion"/>
  </si>
  <si>
    <t>2022级软件技术D(专本)班(专本三二分段)</t>
  </si>
  <si>
    <t>网络数据库及应用</t>
  </si>
  <si>
    <t>易文周</t>
  </si>
  <si>
    <t>网络系统建设与运维</t>
  </si>
  <si>
    <t>网络构建与管理</t>
  </si>
  <si>
    <t>2022级计算机网络技术B(中高职)班(中高职三二分段)</t>
  </si>
  <si>
    <t>虚拟化技术与应用</t>
  </si>
  <si>
    <t>钟祥睿</t>
  </si>
  <si>
    <t>2021级计算机网络技术D班(普高)</t>
  </si>
  <si>
    <t>何洲童</t>
  </si>
  <si>
    <t>信息技术基础</t>
  </si>
  <si>
    <t>2022级商务管理B班</t>
  </si>
  <si>
    <t>1+X技能实战</t>
  </si>
  <si>
    <t>高等数学１</t>
  </si>
  <si>
    <t>2022级计算机应用技术C(专本)班(专本三二分段)</t>
  </si>
  <si>
    <t>服务器配置与管理</t>
  </si>
  <si>
    <t>彭康华</t>
  </si>
  <si>
    <t>肖贵灯</t>
  </si>
  <si>
    <t>徐丽群</t>
  </si>
  <si>
    <t>2022级移动商务班</t>
  </si>
  <si>
    <t>高级数据处理</t>
  </si>
  <si>
    <t>工程数学</t>
  </si>
  <si>
    <t>许志聪</t>
  </si>
  <si>
    <t>杨容</t>
  </si>
  <si>
    <t>2022级商务管理A班</t>
  </si>
  <si>
    <t>姚江梅</t>
  </si>
  <si>
    <t>2022级商务管理C班</t>
  </si>
  <si>
    <t>原慧琴</t>
  </si>
  <si>
    <t>朱珍</t>
  </si>
  <si>
    <t>2022级软件技术B班</t>
  </si>
  <si>
    <t>2022级软件技术D(专本)班</t>
  </si>
  <si>
    <t>陈安娟</t>
  </si>
  <si>
    <t>陈华荣</t>
  </si>
  <si>
    <t>2022级软件技术C班</t>
  </si>
  <si>
    <t>2022级软件技术E(中高职)班</t>
  </si>
  <si>
    <t>陈应华</t>
  </si>
  <si>
    <t>数字电路基础及应用</t>
  </si>
  <si>
    <t>丁远</t>
  </si>
  <si>
    <t>甘利</t>
  </si>
  <si>
    <t>龚霖迪</t>
  </si>
  <si>
    <t>关锐雄</t>
  </si>
  <si>
    <t>概率论与数理统计</t>
  </si>
  <si>
    <t>高等数学2</t>
  </si>
  <si>
    <t>黄茂青</t>
  </si>
  <si>
    <t>小程序应用开发</t>
  </si>
  <si>
    <t>黄勇</t>
  </si>
  <si>
    <t>蓝深铭</t>
  </si>
  <si>
    <t>Android应用开发II</t>
  </si>
  <si>
    <t>黎晓锋</t>
  </si>
  <si>
    <t>林树锋</t>
  </si>
  <si>
    <t>信息技术导论IV</t>
  </si>
  <si>
    <t>刘达成</t>
  </si>
  <si>
    <t>web企业级开发II</t>
  </si>
  <si>
    <t>任家成</t>
  </si>
  <si>
    <t>唐志会</t>
  </si>
  <si>
    <t>无线组网技术</t>
  </si>
  <si>
    <t>王乐平</t>
  </si>
  <si>
    <t>王彦杰</t>
  </si>
  <si>
    <t>数据可视化技术</t>
  </si>
  <si>
    <t>翁锦泽</t>
  </si>
  <si>
    <t>羊明琛</t>
  </si>
  <si>
    <t>短视频及企业宣传片制作</t>
  </si>
  <si>
    <t>余德政</t>
  </si>
  <si>
    <t>张晓伟</t>
  </si>
  <si>
    <t>LINUX操作系统</t>
  </si>
  <si>
    <t>郑高鑫</t>
  </si>
  <si>
    <t>郑捷波</t>
  </si>
  <si>
    <t>黎晓锋</t>
    <phoneticPr fontId="17" type="noConversion"/>
  </si>
  <si>
    <t>唐志会</t>
    <phoneticPr fontId="17" type="noConversion"/>
  </si>
  <si>
    <t>洪学登</t>
    <phoneticPr fontId="17" type="noConversion"/>
  </si>
  <si>
    <t>张晓伟</t>
    <phoneticPr fontId="17" type="noConversion"/>
  </si>
  <si>
    <t>梁小鸥</t>
    <phoneticPr fontId="17" type="noConversion"/>
  </si>
  <si>
    <t>顶岗实习</t>
    <phoneticPr fontId="17" type="noConversion"/>
  </si>
  <si>
    <t>2020级计算机应用技术C班</t>
    <phoneticPr fontId="28" type="noConversion"/>
  </si>
  <si>
    <t>初级</t>
    <phoneticPr fontId="17" type="noConversion"/>
  </si>
  <si>
    <t>蔡龙飞</t>
    <phoneticPr fontId="17" type="noConversion"/>
  </si>
  <si>
    <t>三级</t>
    <phoneticPr fontId="17" type="noConversion"/>
  </si>
  <si>
    <t>曹秀莲</t>
    <phoneticPr fontId="17" type="noConversion"/>
  </si>
  <si>
    <t>七级</t>
  </si>
  <si>
    <t>甘娜</t>
    <phoneticPr fontId="17" type="noConversion"/>
  </si>
  <si>
    <t>六级</t>
  </si>
  <si>
    <t>九级</t>
  </si>
  <si>
    <t>十一级</t>
    <phoneticPr fontId="17" type="noConversion"/>
  </si>
  <si>
    <t>五级</t>
  </si>
  <si>
    <t>四级</t>
  </si>
  <si>
    <t>十级</t>
  </si>
  <si>
    <t>十级</t>
    <phoneticPr fontId="17" type="noConversion"/>
  </si>
  <si>
    <t>八级</t>
  </si>
  <si>
    <t>十二级</t>
  </si>
  <si>
    <t>陈安娟</t>
    <phoneticPr fontId="17" type="noConversion"/>
  </si>
  <si>
    <t>黄定高</t>
    <phoneticPr fontId="17" type="noConversion"/>
  </si>
  <si>
    <t>许焕坚</t>
    <phoneticPr fontId="17" type="noConversion"/>
  </si>
  <si>
    <t>许喜斌</t>
    <phoneticPr fontId="17" type="noConversion"/>
  </si>
  <si>
    <t>朱珍</t>
    <phoneticPr fontId="17" type="noConversion"/>
  </si>
  <si>
    <t>毛铅</t>
    <phoneticPr fontId="17" type="noConversion"/>
  </si>
  <si>
    <t>十二级</t>
    <phoneticPr fontId="17" type="noConversion"/>
  </si>
  <si>
    <t>中级</t>
  </si>
  <si>
    <t>高级</t>
  </si>
  <si>
    <t>高级</t>
    <phoneticPr fontId="17" type="noConversion"/>
  </si>
  <si>
    <t>20级计算机网络技术B班</t>
  </si>
  <si>
    <t>20数字媒体应用技术B班</t>
    <phoneticPr fontId="17" type="noConversion"/>
  </si>
  <si>
    <t>20级通信技术专业AB班</t>
  </si>
  <si>
    <t>20级通信技术专业AB班</t>
    <phoneticPr fontId="17" type="noConversion"/>
  </si>
  <si>
    <t>2021级软件技术F班</t>
  </si>
  <si>
    <t>2021级软件技术F班</t>
    <phoneticPr fontId="17" type="noConversion"/>
  </si>
  <si>
    <t>毕业设计</t>
    <phoneticPr fontId="17" type="noConversion"/>
  </si>
  <si>
    <t>20数字媒体应用技术A班</t>
  </si>
  <si>
    <t>20数字媒体应用技术C班</t>
  </si>
  <si>
    <t>2021软件技术F班</t>
  </si>
  <si>
    <t>20级计算机网络技术C班</t>
  </si>
  <si>
    <t>20数字媒体应用技术B班</t>
  </si>
  <si>
    <t>20级计算机网络技术A班</t>
  </si>
  <si>
    <t>2021级计算机网络技术E班</t>
  </si>
  <si>
    <t>20级计算机网络技术D班</t>
  </si>
  <si>
    <t>2020级软件技术D班</t>
  </si>
  <si>
    <t>2020级计算机应用技术A班
2020数计算机应用技术D班</t>
    <phoneticPr fontId="17" type="noConversion"/>
  </si>
  <si>
    <t>2020级软件技术A班、20级计算机网络技术ACD班</t>
  </si>
  <si>
    <t>2020级软件技术A班、C班</t>
  </si>
  <si>
    <t>程明</t>
  </si>
  <si>
    <t>2020级计算机网络技术B班</t>
    <phoneticPr fontId="17" type="noConversion"/>
  </si>
  <si>
    <t>林莹</t>
  </si>
  <si>
    <t>20级计算机网络技术D班
2021级计算机网络技术E班</t>
    <phoneticPr fontId="17" type="noConversion"/>
  </si>
  <si>
    <t>2020级计算机应用技术C班
2020数字媒体应用技术C班</t>
    <phoneticPr fontId="17" type="noConversion"/>
  </si>
  <si>
    <t>彭鑫</t>
    <phoneticPr fontId="28" type="noConversion"/>
  </si>
  <si>
    <t>苏学敏</t>
    <phoneticPr fontId="28" type="noConversion"/>
  </si>
  <si>
    <t>2020级计算机应用技术BCD班</t>
    <phoneticPr fontId="28" type="noConversion"/>
  </si>
  <si>
    <t>王金祥</t>
    <phoneticPr fontId="28" type="noConversion"/>
  </si>
  <si>
    <t>王康虎</t>
    <phoneticPr fontId="28" type="noConversion"/>
  </si>
  <si>
    <t>20级通信技术专业AB班</t>
    <phoneticPr fontId="28" type="noConversion"/>
  </si>
  <si>
    <t>杨华</t>
    <phoneticPr fontId="28" type="noConversion"/>
  </si>
  <si>
    <t>20级计算机网络技术A班</t>
    <phoneticPr fontId="28" type="noConversion"/>
  </si>
  <si>
    <t>八级</t>
    <phoneticPr fontId="17" type="noConversion"/>
  </si>
  <si>
    <t>五级</t>
    <phoneticPr fontId="17" type="noConversion"/>
  </si>
  <si>
    <t>利业鞑</t>
    <phoneticPr fontId="17" type="noConversion"/>
  </si>
  <si>
    <t>卢沛刁</t>
    <phoneticPr fontId="17" type="noConversion"/>
  </si>
  <si>
    <t>SS</t>
    <phoneticPr fontId="17" type="noConversion"/>
  </si>
  <si>
    <t>2021软件技术F班</t>
    <phoneticPr fontId="17" type="noConversion"/>
  </si>
  <si>
    <t>2020级软件技术B班</t>
    <phoneticPr fontId="17" type="noConversion"/>
  </si>
  <si>
    <t>2021软件技术F班</t>
    <phoneticPr fontId="17" type="noConversion"/>
  </si>
  <si>
    <t>2020级软件技术B班、D班</t>
    <phoneticPr fontId="17" type="noConversion"/>
  </si>
  <si>
    <t>20数字媒体应用技术AB班</t>
    <phoneticPr fontId="17" type="noConversion"/>
  </si>
  <si>
    <t>2020级软件技术D班</t>
    <phoneticPr fontId="17" type="noConversion"/>
  </si>
  <si>
    <t>2020级软件技术C班</t>
    <phoneticPr fontId="17" type="noConversion"/>
  </si>
  <si>
    <t>专任</t>
    <phoneticPr fontId="17" type="noConversion"/>
  </si>
  <si>
    <t>行政兼课</t>
  </si>
  <si>
    <t>外聘</t>
  </si>
  <si>
    <t>钟祥睿</t>
    <phoneticPr fontId="17" type="noConversion"/>
  </si>
  <si>
    <t>陈安娟</t>
    <phoneticPr fontId="28" type="noConversion"/>
  </si>
  <si>
    <t>中级</t>
    <phoneticPr fontId="17" type="noConversion"/>
  </si>
  <si>
    <t>陈华荣</t>
    <phoneticPr fontId="28" type="noConversion"/>
  </si>
  <si>
    <t>陈应华</t>
    <phoneticPr fontId="28" type="noConversion"/>
  </si>
  <si>
    <t>丁远</t>
    <phoneticPr fontId="28" type="noConversion"/>
  </si>
  <si>
    <t>甘利</t>
    <phoneticPr fontId="28" type="noConversion"/>
  </si>
  <si>
    <t>龚霖迪</t>
    <phoneticPr fontId="28" type="noConversion"/>
  </si>
  <si>
    <t>关锐雄</t>
    <phoneticPr fontId="28" type="noConversion"/>
  </si>
  <si>
    <t>黄茂青</t>
    <phoneticPr fontId="28" type="noConversion"/>
  </si>
  <si>
    <t>黄勇</t>
    <phoneticPr fontId="28" type="noConversion"/>
  </si>
  <si>
    <t>蓝深铭</t>
    <phoneticPr fontId="28" type="noConversion"/>
  </si>
  <si>
    <t>黎晓锋</t>
    <phoneticPr fontId="28" type="noConversion"/>
  </si>
  <si>
    <t>林树锋</t>
    <phoneticPr fontId="28" type="noConversion"/>
  </si>
  <si>
    <t>刘达成</t>
    <phoneticPr fontId="28" type="noConversion"/>
  </si>
  <si>
    <t>任家成</t>
    <phoneticPr fontId="28" type="noConversion"/>
  </si>
  <si>
    <t>唐志会</t>
    <phoneticPr fontId="28" type="noConversion"/>
  </si>
  <si>
    <t>王乐平</t>
    <phoneticPr fontId="28" type="noConversion"/>
  </si>
  <si>
    <t>王彦杰</t>
    <phoneticPr fontId="28" type="noConversion"/>
  </si>
  <si>
    <t>翁锦泽</t>
    <phoneticPr fontId="28" type="noConversion"/>
  </si>
  <si>
    <t>羊明琛</t>
    <phoneticPr fontId="28" type="noConversion"/>
  </si>
  <si>
    <t>余德政</t>
    <phoneticPr fontId="28" type="noConversion"/>
  </si>
  <si>
    <t>张晓伟</t>
    <phoneticPr fontId="28" type="noConversion"/>
  </si>
  <si>
    <t>郑高鑫</t>
    <phoneticPr fontId="28" type="noConversion"/>
  </si>
  <si>
    <t>郑捷波</t>
    <phoneticPr fontId="28" type="noConversion"/>
  </si>
  <si>
    <t>程明</t>
    <phoneticPr fontId="28" type="noConversion"/>
  </si>
  <si>
    <t>命题及改卷包干</t>
  </si>
  <si>
    <t>5*3</t>
    <phoneticPr fontId="17" type="noConversion"/>
  </si>
  <si>
    <t>命题及改卷包干</t>
    <phoneticPr fontId="17" type="noConversion"/>
  </si>
  <si>
    <t>办公室主任</t>
  </si>
  <si>
    <t>信息工程学院</t>
  </si>
  <si>
    <t>双高工作</t>
  </si>
  <si>
    <t>双高办</t>
    <phoneticPr fontId="17" type="noConversion"/>
  </si>
  <si>
    <t>2*3</t>
    <phoneticPr fontId="17" type="noConversion"/>
  </si>
  <si>
    <t>否</t>
    <phoneticPr fontId="17" type="noConversion"/>
  </si>
  <si>
    <t>教务部</t>
    <phoneticPr fontId="17" type="noConversion"/>
  </si>
  <si>
    <t>3*3</t>
    <phoneticPr fontId="17" type="noConversion"/>
  </si>
  <si>
    <t>6*3</t>
    <phoneticPr fontId="17" type="noConversion"/>
  </si>
  <si>
    <t>4*3</t>
    <phoneticPr fontId="17" type="noConversion"/>
  </si>
  <si>
    <t>1*3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</si>
</sst>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 \¥* #,##0_ ;_ \¥* \-#,##0_ ;_ \¥* &quot;-&quot;_ ;_ @_ "/>
    <numFmt numFmtId="177" formatCode="0.00_ "/>
    <numFmt numFmtId="178" formatCode="0.00_);[Red]\(0.00\)"/>
    <numFmt numFmtId="179" formatCode="#,##0.00_);[Red]\(#,##0.00\)"/>
  </numFmts>
  <fonts count="39" x14ac:knownFonts="1">
    <font>
      <sz val="12"/>
      <name val="宋体"/>
      <charset val="134"/>
    </font>
    <font>
      <sz val="12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2"/>
      <name val="宋体"/>
      <family val="3"/>
      <charset val="134"/>
    </font>
    <font>
      <b/>
      <sz val="16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sz val="9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sz val="12"/>
      <name val="宋体"/>
      <family val="3"/>
      <charset val="134"/>
    </font>
    <font>
      <b/>
      <sz val="9"/>
      <name val="宋体"/>
      <family val="3"/>
      <charset val="134"/>
    </font>
    <font>
      <b/>
      <sz val="9"/>
      <name val="Tahoma"/>
      <family val="2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sz val="12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11"/>
      <name val="宋体"/>
      <family val="3"/>
      <charset val="134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9"/>
      <color indexed="8"/>
      <name val="宋体"/>
      <family val="3"/>
      <charset val="134"/>
      <scheme val="minor"/>
    </font>
    <font>
      <sz val="9"/>
      <color indexed="8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rgb="FFFF0000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8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sz val="6"/>
      <name val="宋体"/>
      <family val="3"/>
      <charset val="134"/>
      <scheme val="minor"/>
    </font>
    <font>
      <sz val="7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176" fontId="5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0"/>
    <xf numFmtId="0" fontId="4" fillId="0" borderId="0">
      <alignment vertical="center"/>
    </xf>
    <xf numFmtId="0" fontId="14" fillId="0" borderId="0">
      <alignment vertical="center"/>
    </xf>
  </cellStyleXfs>
  <cellXfs count="196">
    <xf numFmtId="0" fontId="0" fillId="0" borderId="0" xfId="0"/>
    <xf numFmtId="0" fontId="1" fillId="0" borderId="0" xfId="4" applyFont="1">
      <alignment vertical="center"/>
    </xf>
    <xf numFmtId="0" fontId="2" fillId="0" borderId="0" xfId="4" applyFont="1">
      <alignment vertical="center"/>
    </xf>
    <xf numFmtId="0" fontId="4" fillId="0" borderId="0" xfId="4">
      <alignment vertical="center"/>
    </xf>
    <xf numFmtId="0" fontId="5" fillId="0" borderId="0" xfId="4" applyFont="1">
      <alignment vertical="center"/>
    </xf>
    <xf numFmtId="0" fontId="4" fillId="0" borderId="0" xfId="4" applyAlignment="1">
      <alignment horizontal="left" vertical="center"/>
    </xf>
    <xf numFmtId="0" fontId="4" fillId="0" borderId="0" xfId="4" applyAlignment="1">
      <alignment horizontal="center" vertical="center"/>
    </xf>
    <xf numFmtId="0" fontId="6" fillId="0" borderId="0" xfId="0" applyFont="1"/>
    <xf numFmtId="0" fontId="6" fillId="0" borderId="1" xfId="4" applyFont="1" applyBorder="1" applyAlignment="1">
      <alignment horizontal="left" wrapText="1"/>
    </xf>
    <xf numFmtId="0" fontId="6" fillId="0" borderId="0" xfId="4" applyFont="1" applyAlignment="1">
      <alignment horizontal="center" vertical="center" wrapText="1"/>
    </xf>
    <xf numFmtId="0" fontId="6" fillId="0" borderId="1" xfId="4" applyFont="1" applyBorder="1" applyAlignment="1">
      <alignment horizontal="center" wrapText="1"/>
    </xf>
    <xf numFmtId="0" fontId="6" fillId="0" borderId="0" xfId="4" applyFont="1" applyAlignment="1">
      <alignment horizontal="center" wrapText="1"/>
    </xf>
    <xf numFmtId="0" fontId="12" fillId="0" borderId="2" xfId="4" applyFont="1" applyBorder="1" applyAlignment="1">
      <alignment horizontal="center" vertical="center" wrapText="1"/>
    </xf>
    <xf numFmtId="0" fontId="11" fillId="0" borderId="2" xfId="4" applyFont="1" applyBorder="1" applyAlignment="1">
      <alignment vertical="center" wrapText="1"/>
    </xf>
    <xf numFmtId="0" fontId="11" fillId="0" borderId="0" xfId="4" applyFont="1" applyAlignment="1">
      <alignment vertical="center" wrapText="1"/>
    </xf>
    <xf numFmtId="0" fontId="0" fillId="0" borderId="0" xfId="0" applyAlignment="1">
      <alignment horizontal="center"/>
    </xf>
    <xf numFmtId="0" fontId="9" fillId="0" borderId="2" xfId="4" applyFont="1" applyBorder="1" applyAlignment="1">
      <alignment horizontal="center" vertical="center" wrapText="1"/>
    </xf>
    <xf numFmtId="178" fontId="9" fillId="0" borderId="2" xfId="4" applyNumberFormat="1" applyFont="1" applyBorder="1" applyAlignment="1">
      <alignment horizontal="center" vertical="center" wrapText="1"/>
    </xf>
    <xf numFmtId="178" fontId="8" fillId="0" borderId="2" xfId="4" applyNumberFormat="1" applyFont="1" applyBorder="1" applyAlignment="1">
      <alignment horizontal="center" vertical="center" wrapText="1"/>
    </xf>
    <xf numFmtId="178" fontId="9" fillId="0" borderId="2" xfId="0" applyNumberFormat="1" applyFont="1" applyBorder="1" applyAlignment="1">
      <alignment horizontal="center" vertical="center"/>
    </xf>
    <xf numFmtId="177" fontId="9" fillId="0" borderId="2" xfId="4" applyNumberFormat="1" applyFont="1" applyBorder="1" applyAlignment="1">
      <alignment horizontal="center" vertical="center" wrapText="1"/>
    </xf>
    <xf numFmtId="177" fontId="0" fillId="0" borderId="0" xfId="0" applyNumberFormat="1"/>
    <xf numFmtId="178" fontId="0" fillId="0" borderId="0" xfId="0" applyNumberFormat="1"/>
    <xf numFmtId="178" fontId="11" fillId="0" borderId="0" xfId="4" applyNumberFormat="1" applyFont="1" applyAlignment="1">
      <alignment vertical="center" wrapText="1"/>
    </xf>
    <xf numFmtId="178" fontId="4" fillId="0" borderId="0" xfId="4" applyNumberFormat="1" applyAlignment="1">
      <alignment horizontal="center" vertical="center"/>
    </xf>
    <xf numFmtId="178" fontId="10" fillId="0" borderId="2" xfId="4" applyNumberFormat="1" applyFont="1" applyBorder="1" applyAlignment="1">
      <alignment horizontal="center" vertical="center" wrapText="1"/>
    </xf>
    <xf numFmtId="177" fontId="6" fillId="0" borderId="0" xfId="4" applyNumberFormat="1" applyFont="1" applyAlignment="1">
      <alignment horizontal="center" wrapText="1"/>
    </xf>
    <xf numFmtId="0" fontId="10" fillId="0" borderId="2" xfId="4" applyFont="1" applyBorder="1" applyAlignment="1">
      <alignment horizontal="center" vertical="center" wrapText="1"/>
    </xf>
    <xf numFmtId="177" fontId="10" fillId="0" borderId="2" xfId="4" applyNumberFormat="1" applyFont="1" applyBorder="1" applyAlignment="1">
      <alignment horizontal="center" vertical="center" wrapText="1"/>
    </xf>
    <xf numFmtId="0" fontId="3" fillId="0" borderId="0" xfId="4" applyFont="1" applyAlignment="1">
      <alignment horizontal="center" vertical="center"/>
    </xf>
    <xf numFmtId="0" fontId="12" fillId="0" borderId="0" xfId="4" applyFont="1" applyAlignment="1">
      <alignment horizontal="center" vertical="center" wrapText="1"/>
    </xf>
    <xf numFmtId="177" fontId="11" fillId="0" borderId="0" xfId="4" applyNumberFormat="1" applyFont="1" applyAlignment="1">
      <alignment vertical="center" wrapText="1"/>
    </xf>
    <xf numFmtId="177" fontId="4" fillId="0" borderId="0" xfId="4" applyNumberFormat="1" applyAlignment="1">
      <alignment horizontal="center" vertical="center"/>
    </xf>
    <xf numFmtId="0" fontId="4" fillId="0" borderId="2" xfId="4" applyBorder="1">
      <alignment vertical="center"/>
    </xf>
    <xf numFmtId="0" fontId="3" fillId="0" borderId="2" xfId="4" applyFont="1" applyBorder="1" applyAlignment="1">
      <alignment horizontal="center" vertical="center"/>
    </xf>
    <xf numFmtId="0" fontId="0" fillId="0" borderId="2" xfId="0" applyBorder="1"/>
    <xf numFmtId="0" fontId="8" fillId="0" borderId="3" xfId="4" applyFont="1" applyBorder="1" applyAlignment="1">
      <alignment horizontal="center" vertical="center" wrapText="1"/>
    </xf>
    <xf numFmtId="0" fontId="2" fillId="0" borderId="2" xfId="4" applyFont="1" applyBorder="1" applyAlignment="1">
      <alignment vertical="center" wrapText="1"/>
    </xf>
    <xf numFmtId="178" fontId="8" fillId="0" borderId="5" xfId="4" applyNumberFormat="1" applyFont="1" applyBorder="1" applyAlignment="1">
      <alignment horizontal="center" vertical="center" wrapText="1"/>
    </xf>
    <xf numFmtId="177" fontId="8" fillId="0" borderId="2" xfId="4" applyNumberFormat="1" applyFont="1" applyBorder="1" applyAlignment="1">
      <alignment horizontal="center" vertical="center" wrapText="1"/>
    </xf>
    <xf numFmtId="0" fontId="8" fillId="0" borderId="5" xfId="4" applyFont="1" applyBorder="1" applyAlignment="1">
      <alignment horizontal="center" vertical="center" wrapText="1"/>
    </xf>
    <xf numFmtId="0" fontId="8" fillId="0" borderId="2" xfId="4" applyFont="1" applyBorder="1" applyAlignment="1">
      <alignment horizontal="center" vertical="center" wrapText="1"/>
    </xf>
    <xf numFmtId="177" fontId="8" fillId="0" borderId="5" xfId="4" applyNumberFormat="1" applyFont="1" applyBorder="1" applyAlignment="1">
      <alignment horizontal="center" vertical="center" wrapText="1"/>
    </xf>
    <xf numFmtId="0" fontId="1" fillId="0" borderId="2" xfId="4" applyFont="1" applyBorder="1">
      <alignment vertical="center"/>
    </xf>
    <xf numFmtId="0" fontId="6" fillId="0" borderId="2" xfId="4" applyFont="1" applyBorder="1" applyAlignment="1">
      <alignment horizontal="left" wrapText="1"/>
    </xf>
    <xf numFmtId="0" fontId="6" fillId="0" borderId="2" xfId="4" applyFont="1" applyBorder="1" applyAlignment="1">
      <alignment horizontal="center" wrapText="1"/>
    </xf>
    <xf numFmtId="0" fontId="1" fillId="0" borderId="3" xfId="4" applyFont="1" applyBorder="1">
      <alignment vertical="center"/>
    </xf>
    <xf numFmtId="0" fontId="6" fillId="0" borderId="3" xfId="4" applyFont="1" applyBorder="1" applyAlignment="1">
      <alignment horizontal="left" wrapText="1"/>
    </xf>
    <xf numFmtId="0" fontId="6" fillId="0" borderId="3" xfId="4" applyFont="1" applyBorder="1" applyAlignment="1">
      <alignment horizontal="center" wrapText="1"/>
    </xf>
    <xf numFmtId="0" fontId="7" fillId="0" borderId="0" xfId="0" applyFont="1" applyAlignment="1">
      <alignment horizontal="center"/>
    </xf>
    <xf numFmtId="0" fontId="2" fillId="0" borderId="5" xfId="4" applyFont="1" applyBorder="1" applyAlignment="1">
      <alignment horizontal="center" vertical="center" wrapText="1"/>
    </xf>
    <xf numFmtId="0" fontId="9" fillId="2" borderId="2" xfId="4" applyFont="1" applyFill="1" applyBorder="1" applyAlignment="1">
      <alignment horizontal="center" vertical="center" wrapText="1"/>
    </xf>
    <xf numFmtId="179" fontId="0" fillId="0" borderId="0" xfId="0" applyNumberFormat="1"/>
    <xf numFmtId="0" fontId="6" fillId="0" borderId="0" xfId="4" applyFont="1" applyAlignment="1">
      <alignment wrapText="1"/>
    </xf>
    <xf numFmtId="178" fontId="6" fillId="0" borderId="0" xfId="4" applyNumberFormat="1" applyFont="1" applyAlignment="1">
      <alignment horizontal="center" wrapText="1"/>
    </xf>
    <xf numFmtId="179" fontId="4" fillId="0" borderId="0" xfId="4" applyNumberFormat="1" applyAlignment="1">
      <alignment horizontal="center" vertical="center"/>
    </xf>
    <xf numFmtId="0" fontId="11" fillId="0" borderId="0" xfId="4" applyFont="1" applyAlignment="1">
      <alignment horizontal="center" vertical="center" wrapText="1"/>
    </xf>
    <xf numFmtId="179" fontId="11" fillId="0" borderId="0" xfId="4" applyNumberFormat="1" applyFont="1" applyAlignment="1">
      <alignment vertical="center" wrapText="1"/>
    </xf>
    <xf numFmtId="0" fontId="18" fillId="0" borderId="0" xfId="0" applyFont="1"/>
    <xf numFmtId="0" fontId="19" fillId="0" borderId="0" xfId="0" applyFont="1"/>
    <xf numFmtId="0" fontId="19" fillId="0" borderId="0" xfId="0" applyFont="1" applyAlignment="1">
      <alignment horizontal="center"/>
    </xf>
    <xf numFmtId="178" fontId="19" fillId="0" borderId="0" xfId="0" applyNumberFormat="1" applyFont="1"/>
    <xf numFmtId="0" fontId="18" fillId="0" borderId="1" xfId="4" applyFont="1" applyBorder="1" applyAlignment="1">
      <alignment wrapText="1"/>
    </xf>
    <xf numFmtId="0" fontId="18" fillId="0" borderId="0" xfId="4" applyFont="1" applyAlignment="1">
      <alignment horizontal="center" vertical="center" wrapText="1"/>
    </xf>
    <xf numFmtId="0" fontId="18" fillId="0" borderId="0" xfId="4" applyFont="1" applyAlignment="1">
      <alignment horizontal="center" wrapText="1"/>
    </xf>
    <xf numFmtId="0" fontId="21" fillId="0" borderId="0" xfId="4" applyFont="1">
      <alignment vertical="center"/>
    </xf>
    <xf numFmtId="0" fontId="22" fillId="0" borderId="0" xfId="4" applyFont="1">
      <alignment vertical="center"/>
    </xf>
    <xf numFmtId="49" fontId="27" fillId="0" borderId="2" xfId="0" applyNumberFormat="1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4" applyFont="1" applyBorder="1" applyAlignment="1">
      <alignment horizontal="center" vertical="center"/>
    </xf>
    <xf numFmtId="0" fontId="28" fillId="0" borderId="2" xfId="4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/>
    </xf>
    <xf numFmtId="0" fontId="28" fillId="0" borderId="0" xfId="4" applyFont="1" applyAlignment="1">
      <alignment horizontal="center" vertical="center"/>
    </xf>
    <xf numFmtId="0" fontId="27" fillId="0" borderId="2" xfId="0" applyFont="1" applyBorder="1" applyAlignment="1">
      <alignment horizontal="center" vertical="center" wrapText="1"/>
    </xf>
    <xf numFmtId="0" fontId="28" fillId="0" borderId="2" xfId="0" applyFont="1" applyBorder="1" applyAlignment="1">
      <alignment horizontal="center" vertical="center" wrapText="1"/>
    </xf>
    <xf numFmtId="0" fontId="27" fillId="0" borderId="2" xfId="4" applyFont="1" applyBorder="1" applyAlignment="1">
      <alignment horizontal="center" vertical="center" wrapText="1"/>
    </xf>
    <xf numFmtId="0" fontId="27" fillId="0" borderId="0" xfId="4" applyFont="1" applyAlignment="1">
      <alignment horizontal="center" vertical="center"/>
    </xf>
    <xf numFmtId="0" fontId="29" fillId="0" borderId="2" xfId="4" applyFont="1" applyBorder="1" applyAlignment="1">
      <alignment horizontal="center" vertical="center" wrapText="1"/>
    </xf>
    <xf numFmtId="0" fontId="30" fillId="0" borderId="2" xfId="4" applyFont="1" applyBorder="1" applyAlignment="1">
      <alignment horizontal="center" vertical="center" wrapText="1"/>
    </xf>
    <xf numFmtId="179" fontId="30" fillId="0" borderId="2" xfId="4" applyNumberFormat="1" applyFont="1" applyBorder="1" applyAlignment="1">
      <alignment horizontal="center" vertical="center" wrapText="1"/>
    </xf>
    <xf numFmtId="178" fontId="30" fillId="0" borderId="2" xfId="4" applyNumberFormat="1" applyFont="1" applyBorder="1" applyAlignment="1">
      <alignment horizontal="center" vertical="center" wrapText="1"/>
    </xf>
    <xf numFmtId="0" fontId="22" fillId="0" borderId="0" xfId="4" applyFont="1" applyAlignment="1">
      <alignment horizontal="left" vertical="center"/>
    </xf>
    <xf numFmtId="0" fontId="22" fillId="0" borderId="0" xfId="4" applyFont="1" applyAlignment="1">
      <alignment horizontal="center" vertical="center"/>
    </xf>
    <xf numFmtId="178" fontId="22" fillId="0" borderId="0" xfId="4" applyNumberFormat="1" applyFont="1" applyAlignment="1">
      <alignment horizontal="center" vertical="center"/>
    </xf>
    <xf numFmtId="0" fontId="17" fillId="0" borderId="0" xfId="4" applyFont="1" applyAlignment="1">
      <alignment vertical="center" wrapText="1"/>
    </xf>
    <xf numFmtId="0" fontId="17" fillId="0" borderId="0" xfId="4" applyFont="1" applyAlignment="1">
      <alignment horizontal="center" vertical="center" wrapText="1"/>
    </xf>
    <xf numFmtId="178" fontId="17" fillId="0" borderId="0" xfId="4" applyNumberFormat="1" applyFont="1" applyAlignment="1">
      <alignment vertical="center" wrapText="1"/>
    </xf>
    <xf numFmtId="0" fontId="24" fillId="0" borderId="0" xfId="4" applyFont="1">
      <alignment vertical="center"/>
    </xf>
    <xf numFmtId="0" fontId="19" fillId="0" borderId="0" xfId="0" applyFont="1" applyAlignment="1">
      <alignment horizontal="center" vertical="center"/>
    </xf>
    <xf numFmtId="177" fontId="19" fillId="0" borderId="0" xfId="0" applyNumberFormat="1" applyFont="1"/>
    <xf numFmtId="177" fontId="28" fillId="0" borderId="2" xfId="4" applyNumberFormat="1" applyFont="1" applyBorder="1" applyAlignment="1">
      <alignment horizontal="center" vertical="center" wrapText="1"/>
    </xf>
    <xf numFmtId="0" fontId="27" fillId="0" borderId="2" xfId="4" applyFont="1" applyBorder="1" applyAlignment="1">
      <alignment horizontal="center" vertical="center"/>
    </xf>
    <xf numFmtId="0" fontId="33" fillId="0" borderId="2" xfId="4" applyFont="1" applyBorder="1" applyAlignment="1">
      <alignment horizontal="center" vertical="center" wrapText="1"/>
    </xf>
    <xf numFmtId="178" fontId="28" fillId="0" borderId="2" xfId="4" applyNumberFormat="1" applyFont="1" applyBorder="1" applyAlignment="1">
      <alignment horizontal="center" vertical="center" wrapText="1"/>
    </xf>
    <xf numFmtId="177" fontId="22" fillId="0" borderId="0" xfId="4" applyNumberFormat="1" applyFont="1" applyAlignment="1">
      <alignment horizontal="center" vertical="center"/>
    </xf>
    <xf numFmtId="177" fontId="17" fillId="0" borderId="0" xfId="4" applyNumberFormat="1" applyFont="1" applyAlignment="1">
      <alignment vertical="center" wrapText="1"/>
    </xf>
    <xf numFmtId="0" fontId="17" fillId="0" borderId="2" xfId="0" applyFont="1" applyBorder="1" applyAlignment="1">
      <alignment horizontal="center" vertical="center" wrapText="1"/>
    </xf>
    <xf numFmtId="179" fontId="28" fillId="0" borderId="2" xfId="4" applyNumberFormat="1" applyFont="1" applyBorder="1" applyAlignment="1">
      <alignment horizontal="center" vertical="center" wrapText="1"/>
    </xf>
    <xf numFmtId="0" fontId="28" fillId="0" borderId="2" xfId="0" applyFont="1" applyBorder="1" applyAlignment="1">
      <alignment horizontal="center"/>
    </xf>
    <xf numFmtId="0" fontId="36" fillId="0" borderId="2" xfId="0" applyFont="1" applyBorder="1" applyAlignment="1">
      <alignment horizontal="center" vertical="center" wrapText="1"/>
    </xf>
    <xf numFmtId="0" fontId="28" fillId="0" borderId="2" xfId="0" applyFont="1" applyBorder="1" applyAlignment="1">
      <alignment horizontal="center" vertical="center"/>
    </xf>
    <xf numFmtId="0" fontId="37" fillId="0" borderId="2" xfId="4" applyFont="1" applyBorder="1" applyAlignment="1">
      <alignment horizontal="center" vertical="center" wrapText="1"/>
    </xf>
    <xf numFmtId="0" fontId="38" fillId="0" borderId="2" xfId="4" applyFont="1" applyBorder="1" applyAlignment="1">
      <alignment horizontal="center" vertical="center" wrapText="1"/>
    </xf>
    <xf numFmtId="0" fontId="9" fillId="0" borderId="10" xfId="4" applyFont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 wrapText="1"/>
    </xf>
    <xf numFmtId="0" fontId="9" fillId="0" borderId="8" xfId="4" applyFont="1" applyBorder="1" applyAlignment="1">
      <alignment horizontal="center" vertical="center" wrapText="1"/>
    </xf>
    <xf numFmtId="0" fontId="3" fillId="2" borderId="2" xfId="4" applyFont="1" applyFill="1" applyBorder="1" applyAlignment="1">
      <alignment horizontal="center" vertical="center" wrapText="1"/>
    </xf>
    <xf numFmtId="0" fontId="9" fillId="0" borderId="5" xfId="4" applyFont="1" applyBorder="1" applyAlignment="1">
      <alignment horizontal="center" vertical="center"/>
    </xf>
    <xf numFmtId="0" fontId="3" fillId="2" borderId="2" xfId="4" applyFont="1" applyFill="1" applyBorder="1" applyAlignment="1">
      <alignment horizontal="center" vertical="center"/>
    </xf>
    <xf numFmtId="0" fontId="9" fillId="2" borderId="2" xfId="4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177" fontId="0" fillId="0" borderId="0" xfId="0" applyNumberFormat="1" applyAlignment="1">
      <alignment vertical="center"/>
    </xf>
    <xf numFmtId="0" fontId="29" fillId="0" borderId="6" xfId="4" applyFont="1" applyBorder="1" applyAlignment="1">
      <alignment horizontal="center" vertical="center" wrapText="1"/>
    </xf>
    <xf numFmtId="0" fontId="30" fillId="0" borderId="6" xfId="4" applyFont="1" applyBorder="1" applyAlignment="1">
      <alignment horizontal="center" vertical="center" wrapText="1"/>
    </xf>
    <xf numFmtId="179" fontId="30" fillId="0" borderId="6" xfId="4" applyNumberFormat="1" applyFont="1" applyBorder="1" applyAlignment="1">
      <alignment horizontal="center" vertical="center" wrapText="1"/>
    </xf>
    <xf numFmtId="178" fontId="30" fillId="0" borderId="6" xfId="4" applyNumberFormat="1" applyFont="1" applyBorder="1" applyAlignment="1">
      <alignment horizontal="center" vertical="center" wrapText="1"/>
    </xf>
    <xf numFmtId="0" fontId="32" fillId="0" borderId="2" xfId="0" applyFont="1" applyBorder="1" applyAlignment="1">
      <alignment horizontal="center" vertical="center" wrapText="1"/>
    </xf>
    <xf numFmtId="0" fontId="28" fillId="0" borderId="5" xfId="4" applyFont="1" applyBorder="1" applyAlignment="1">
      <alignment horizontal="center" vertical="center" wrapText="1"/>
    </xf>
    <xf numFmtId="0" fontId="28" fillId="0" borderId="5" xfId="4" applyFont="1" applyBorder="1" applyAlignment="1">
      <alignment horizontal="center" vertical="center"/>
    </xf>
    <xf numFmtId="49" fontId="27" fillId="3" borderId="2" xfId="0" applyNumberFormat="1" applyFont="1" applyFill="1" applyBorder="1" applyAlignment="1">
      <alignment horizontal="center" vertical="center"/>
    </xf>
    <xf numFmtId="0" fontId="28" fillId="3" borderId="2" xfId="4" applyFont="1" applyFill="1" applyBorder="1" applyAlignment="1">
      <alignment horizontal="center" vertical="center" wrapText="1"/>
    </xf>
    <xf numFmtId="0" fontId="17" fillId="3" borderId="2" xfId="0" applyFont="1" applyFill="1" applyBorder="1" applyAlignment="1">
      <alignment horizontal="center" vertical="center" wrapText="1"/>
    </xf>
    <xf numFmtId="0" fontId="27" fillId="3" borderId="2" xfId="0" applyFont="1" applyFill="1" applyBorder="1" applyAlignment="1">
      <alignment horizontal="center" vertical="center"/>
    </xf>
    <xf numFmtId="0" fontId="28" fillId="3" borderId="2" xfId="4" applyFont="1" applyFill="1" applyBorder="1" applyAlignment="1">
      <alignment horizontal="center" vertical="center"/>
    </xf>
    <xf numFmtId="0" fontId="28" fillId="3" borderId="0" xfId="4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4" fillId="0" borderId="6" xfId="0" applyFont="1" applyBorder="1" applyAlignment="1">
      <alignment horizontal="left" vertical="center" wrapText="1" indent="1"/>
    </xf>
    <xf numFmtId="0" fontId="7" fillId="0" borderId="0" xfId="0" applyFont="1" applyAlignment="1">
      <alignment horizontal="center"/>
    </xf>
    <xf numFmtId="0" fontId="6" fillId="0" borderId="0" xfId="4" applyFont="1" applyAlignment="1">
      <alignment horizontal="left" wrapText="1"/>
    </xf>
    <xf numFmtId="0" fontId="6" fillId="0" borderId="0" xfId="4" applyFont="1" applyAlignment="1">
      <alignment horizontal="center" wrapText="1"/>
    </xf>
    <xf numFmtId="0" fontId="6" fillId="0" borderId="7" xfId="4" applyFont="1" applyBorder="1" applyAlignment="1">
      <alignment horizontal="center" wrapText="1"/>
    </xf>
    <xf numFmtId="0" fontId="6" fillId="0" borderId="9" xfId="4" applyFont="1" applyBorder="1" applyAlignment="1">
      <alignment horizontal="center" wrapText="1"/>
    </xf>
    <xf numFmtId="0" fontId="6" fillId="0" borderId="8" xfId="4" applyFont="1" applyBorder="1" applyAlignment="1">
      <alignment horizontal="center" wrapText="1"/>
    </xf>
    <xf numFmtId="177" fontId="8" fillId="0" borderId="3" xfId="4" applyNumberFormat="1" applyFont="1" applyBorder="1" applyAlignment="1">
      <alignment horizontal="center" vertical="center" wrapText="1"/>
    </xf>
    <xf numFmtId="177" fontId="8" fillId="0" borderId="4" xfId="4" applyNumberFormat="1" applyFont="1" applyBorder="1" applyAlignment="1">
      <alignment horizontal="center" vertical="center" wrapText="1"/>
    </xf>
    <xf numFmtId="177" fontId="8" fillId="0" borderId="5" xfId="4" applyNumberFormat="1" applyFont="1" applyBorder="1" applyAlignment="1">
      <alignment horizontal="center" vertical="center" wrapText="1"/>
    </xf>
    <xf numFmtId="0" fontId="8" fillId="0" borderId="2" xfId="4" applyFont="1" applyBorder="1" applyAlignment="1">
      <alignment horizontal="center" vertical="center" wrapText="1"/>
    </xf>
    <xf numFmtId="0" fontId="2" fillId="0" borderId="3" xfId="4" applyFont="1" applyBorder="1" applyAlignment="1">
      <alignment horizontal="center" vertical="center" wrapText="1"/>
    </xf>
    <xf numFmtId="0" fontId="2" fillId="0" borderId="4" xfId="4" applyFont="1" applyBorder="1" applyAlignment="1">
      <alignment horizontal="center" vertical="center" wrapText="1"/>
    </xf>
    <xf numFmtId="0" fontId="2" fillId="0" borderId="5" xfId="4" applyFont="1" applyBorder="1" applyAlignment="1">
      <alignment horizontal="center" vertical="center" wrapText="1"/>
    </xf>
    <xf numFmtId="178" fontId="8" fillId="0" borderId="3" xfId="4" applyNumberFormat="1" applyFont="1" applyBorder="1" applyAlignment="1">
      <alignment horizontal="center" vertical="center" wrapText="1"/>
    </xf>
    <xf numFmtId="178" fontId="8" fillId="0" borderId="4" xfId="4" applyNumberFormat="1" applyFont="1" applyBorder="1" applyAlignment="1">
      <alignment horizontal="center" vertical="center" wrapText="1"/>
    </xf>
    <xf numFmtId="178" fontId="8" fillId="0" borderId="5" xfId="4" applyNumberFormat="1" applyFont="1" applyBorder="1" applyAlignment="1">
      <alignment horizontal="center" vertical="center" wrapText="1"/>
    </xf>
    <xf numFmtId="0" fontId="8" fillId="0" borderId="3" xfId="4" applyFont="1" applyBorder="1" applyAlignment="1">
      <alignment horizontal="center" vertical="center" wrapText="1"/>
    </xf>
    <xf numFmtId="0" fontId="8" fillId="0" borderId="4" xfId="4" applyFont="1" applyBorder="1" applyAlignment="1">
      <alignment horizontal="center" vertical="center" wrapText="1"/>
    </xf>
    <xf numFmtId="0" fontId="8" fillId="0" borderId="5" xfId="4" applyFont="1" applyBorder="1" applyAlignment="1">
      <alignment horizontal="center" vertical="center" wrapText="1"/>
    </xf>
    <xf numFmtId="177" fontId="8" fillId="0" borderId="2" xfId="4" applyNumberFormat="1" applyFont="1" applyBorder="1" applyAlignment="1">
      <alignment horizontal="center" vertical="center" wrapText="1"/>
    </xf>
    <xf numFmtId="0" fontId="4" fillId="0" borderId="7" xfId="4" applyBorder="1" applyAlignment="1">
      <alignment horizontal="center" vertical="center"/>
    </xf>
    <xf numFmtId="0" fontId="4" fillId="0" borderId="9" xfId="4" applyBorder="1" applyAlignment="1">
      <alignment horizontal="center" vertical="center"/>
    </xf>
    <xf numFmtId="0" fontId="4" fillId="0" borderId="8" xfId="4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3" xfId="4" applyFont="1" applyBorder="1" applyAlignment="1">
      <alignment horizontal="center" vertical="center"/>
    </xf>
    <xf numFmtId="0" fontId="2" fillId="0" borderId="4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178" fontId="28" fillId="0" borderId="3" xfId="4" applyNumberFormat="1" applyFont="1" applyBorder="1" applyAlignment="1">
      <alignment horizontal="center" vertical="center" wrapText="1"/>
    </xf>
    <xf numFmtId="178" fontId="28" fillId="0" borderId="4" xfId="4" applyNumberFormat="1" applyFont="1" applyBorder="1" applyAlignment="1">
      <alignment horizontal="center" vertical="center" wrapText="1"/>
    </xf>
    <xf numFmtId="178" fontId="28" fillId="0" borderId="5" xfId="4" applyNumberFormat="1" applyFont="1" applyBorder="1" applyAlignment="1">
      <alignment horizontal="center" vertical="center" wrapText="1"/>
    </xf>
    <xf numFmtId="0" fontId="27" fillId="0" borderId="3" xfId="4" applyFont="1" applyBorder="1" applyAlignment="1">
      <alignment horizontal="center" vertical="center"/>
    </xf>
    <xf numFmtId="0" fontId="27" fillId="0" borderId="4" xfId="4" applyFont="1" applyBorder="1" applyAlignment="1">
      <alignment horizontal="center" vertical="center"/>
    </xf>
    <xf numFmtId="0" fontId="27" fillId="0" borderId="5" xfId="4" applyFont="1" applyBorder="1" applyAlignment="1">
      <alignment horizontal="center" vertical="center"/>
    </xf>
    <xf numFmtId="0" fontId="28" fillId="0" borderId="2" xfId="4" applyFont="1" applyBorder="1" applyAlignment="1">
      <alignment horizontal="center" vertical="center" wrapText="1"/>
    </xf>
    <xf numFmtId="178" fontId="28" fillId="0" borderId="2" xfId="4" applyNumberFormat="1" applyFont="1" applyBorder="1" applyAlignment="1">
      <alignment horizontal="center" vertical="center" wrapText="1"/>
    </xf>
    <xf numFmtId="177" fontId="7" fillId="0" borderId="0" xfId="0" applyNumberFormat="1" applyFont="1" applyAlignment="1">
      <alignment horizontal="center"/>
    </xf>
    <xf numFmtId="0" fontId="0" fillId="0" borderId="0" xfId="0" applyAlignment="1">
      <alignment horizontal="center" vertical="center" wrapText="1"/>
    </xf>
    <xf numFmtId="177" fontId="0" fillId="0" borderId="0" xfId="0" applyNumberFormat="1" applyAlignment="1">
      <alignment horizontal="center" vertical="center" wrapText="1"/>
    </xf>
    <xf numFmtId="0" fontId="6" fillId="0" borderId="1" xfId="4" applyFont="1" applyBorder="1" applyAlignment="1">
      <alignment horizontal="center" wrapText="1"/>
    </xf>
    <xf numFmtId="177" fontId="6" fillId="0" borderId="1" xfId="4" applyNumberFormat="1" applyFont="1" applyBorder="1" applyAlignment="1">
      <alignment horizontal="center" wrapText="1"/>
    </xf>
    <xf numFmtId="0" fontId="33" fillId="0" borderId="2" xfId="4" applyFont="1" applyBorder="1" applyAlignment="1">
      <alignment horizontal="center" vertical="center" wrapText="1"/>
    </xf>
    <xf numFmtId="179" fontId="28" fillId="0" borderId="2" xfId="4" applyNumberFormat="1" applyFont="1" applyBorder="1" applyAlignment="1">
      <alignment horizontal="center" vertical="center" wrapText="1"/>
    </xf>
    <xf numFmtId="0" fontId="13" fillId="0" borderId="6" xfId="4" applyFont="1" applyBorder="1" applyAlignment="1">
      <alignment horizontal="left" vertical="center" wrapText="1"/>
    </xf>
    <xf numFmtId="177" fontId="13" fillId="0" borderId="6" xfId="4" applyNumberFormat="1" applyFont="1" applyBorder="1" applyAlignment="1">
      <alignment horizontal="left" vertical="center" wrapText="1"/>
    </xf>
    <xf numFmtId="0" fontId="37" fillId="0" borderId="2" xfId="4" applyFont="1" applyBorder="1" applyAlignment="1">
      <alignment horizontal="center" vertical="center" wrapText="1"/>
    </xf>
    <xf numFmtId="0" fontId="35" fillId="0" borderId="2" xfId="4" applyFont="1" applyBorder="1" applyAlignment="1">
      <alignment horizontal="center" vertical="center" wrapText="1"/>
    </xf>
    <xf numFmtId="0" fontId="28" fillId="0" borderId="3" xfId="4" applyFont="1" applyBorder="1" applyAlignment="1">
      <alignment horizontal="center" vertical="center" wrapText="1"/>
    </xf>
    <xf numFmtId="0" fontId="28" fillId="0" borderId="5" xfId="4" applyFont="1" applyBorder="1" applyAlignment="1">
      <alignment horizontal="center" vertical="center" wrapText="1"/>
    </xf>
    <xf numFmtId="0" fontId="29" fillId="0" borderId="7" xfId="4" applyFont="1" applyBorder="1" applyAlignment="1">
      <alignment horizontal="center" vertical="center" wrapText="1"/>
    </xf>
    <xf numFmtId="0" fontId="29" fillId="0" borderId="9" xfId="4" applyFont="1" applyBorder="1" applyAlignment="1">
      <alignment horizontal="center" vertical="center" wrapText="1"/>
    </xf>
    <xf numFmtId="0" fontId="29" fillId="0" borderId="8" xfId="4" applyFont="1" applyBorder="1" applyAlignment="1">
      <alignment horizontal="center" vertical="center" wrapText="1"/>
    </xf>
    <xf numFmtId="0" fontId="28" fillId="0" borderId="3" xfId="4" applyFont="1" applyBorder="1" applyAlignment="1">
      <alignment horizontal="center" vertical="center"/>
    </xf>
    <xf numFmtId="0" fontId="28" fillId="0" borderId="5" xfId="4" applyFont="1" applyBorder="1" applyAlignment="1">
      <alignment horizontal="center" vertical="center"/>
    </xf>
    <xf numFmtId="0" fontId="23" fillId="0" borderId="6" xfId="4" applyFont="1" applyBorder="1" applyAlignment="1">
      <alignment horizontal="left" vertical="center" wrapText="1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19" fillId="0" borderId="0" xfId="0" applyFont="1" applyAlignment="1">
      <alignment horizontal="center" vertical="center" wrapText="1"/>
    </xf>
    <xf numFmtId="0" fontId="18" fillId="0" borderId="1" xfId="4" applyFont="1" applyBorder="1" applyAlignment="1">
      <alignment horizontal="left" wrapText="1"/>
    </xf>
    <xf numFmtId="0" fontId="18" fillId="0" borderId="1" xfId="4" applyFont="1" applyBorder="1" applyAlignment="1">
      <alignment horizontal="center" wrapText="1"/>
    </xf>
    <xf numFmtId="0" fontId="28" fillId="0" borderId="4" xfId="4" applyFont="1" applyBorder="1" applyAlignment="1">
      <alignment horizontal="center" vertical="center" wrapText="1"/>
    </xf>
    <xf numFmtId="0" fontId="28" fillId="0" borderId="4" xfId="4" applyFont="1" applyBorder="1" applyAlignment="1">
      <alignment horizontal="center" vertical="center"/>
    </xf>
    <xf numFmtId="0" fontId="34" fillId="0" borderId="2" xfId="4" applyFont="1" applyBorder="1" applyAlignment="1">
      <alignment horizontal="center" vertical="center" wrapText="1"/>
    </xf>
    <xf numFmtId="177" fontId="28" fillId="0" borderId="2" xfId="4" applyNumberFormat="1" applyFont="1" applyBorder="1" applyAlignment="1">
      <alignment horizontal="center" vertical="center" wrapText="1"/>
    </xf>
    <xf numFmtId="178" fontId="27" fillId="0" borderId="3" xfId="4" applyNumberFormat="1" applyFont="1" applyBorder="1" applyAlignment="1">
      <alignment horizontal="center" vertical="center"/>
    </xf>
    <xf numFmtId="178" fontId="27" fillId="0" borderId="4" xfId="4" applyNumberFormat="1" applyFont="1" applyBorder="1" applyAlignment="1">
      <alignment horizontal="center" vertical="center"/>
    </xf>
    <xf numFmtId="178" fontId="27" fillId="0" borderId="5" xfId="4" applyNumberFormat="1" applyFont="1" applyBorder="1" applyAlignment="1">
      <alignment horizontal="center" vertical="center"/>
    </xf>
  </cellXfs>
  <cellStyles count="8">
    <cellStyle name="Normal 2" xfId="2" xr:uid="{00000000-0005-0000-0000-000000000000}"/>
    <cellStyle name="常规" xfId="0" builtinId="0"/>
    <cellStyle name="常规 2" xfId="4" xr:uid="{00000000-0005-0000-0000-000002000000}"/>
    <cellStyle name="常规 2 2" xfId="3" xr:uid="{00000000-0005-0000-0000-000003000000}"/>
    <cellStyle name="常规 2 3" xfId="6" xr:uid="{00000000-0005-0000-0000-000004000000}"/>
    <cellStyle name="常规 3" xfId="5" xr:uid="{00000000-0005-0000-0000-000005000000}"/>
    <cellStyle name="常规 4" xfId="7" xr:uid="{00000000-0005-0000-0000-000006000000}"/>
    <cellStyle name="货币[0] 2" xfId="1" xr:uid="{00000000-0005-0000-0000-00000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5"/>
  <sheetViews>
    <sheetView zoomScale="90" zoomScaleNormal="90" workbookViewId="0">
      <selection activeCell="E5" sqref="E5"/>
    </sheetView>
  </sheetViews>
  <sheetFormatPr defaultColWidth="5.625" defaultRowHeight="18.75" customHeight="1" x14ac:dyDescent="0.4"/>
  <cols>
    <col min="1" max="1" width="9.25" style="5" customWidth="1"/>
    <col min="2" max="2" width="13.375" style="5" customWidth="1"/>
    <col min="3" max="3" width="13.5" style="5" customWidth="1"/>
    <col min="4" max="4" width="12.75" style="5" customWidth="1"/>
    <col min="5" max="5" width="11.75" style="5" customWidth="1"/>
    <col min="6" max="6" width="10" style="5" customWidth="1"/>
    <col min="7" max="7" width="12.375" style="5" customWidth="1"/>
    <col min="8" max="8" width="11.25" style="5" customWidth="1"/>
    <col min="9" max="10" width="10.5" style="5" customWidth="1"/>
    <col min="11" max="11" width="8.875" style="5" customWidth="1"/>
    <col min="12" max="12" width="10.25" style="5" customWidth="1"/>
    <col min="13" max="13" width="9.75" style="5" customWidth="1"/>
    <col min="14" max="14" width="8.875" style="5" customWidth="1"/>
    <col min="15" max="15" width="9.25" style="5" customWidth="1"/>
    <col min="16" max="16" width="7.875" style="5" customWidth="1"/>
    <col min="17" max="17" width="9.625" style="5" customWidth="1"/>
    <col min="18" max="18" width="9" style="5" customWidth="1"/>
    <col min="19" max="19" width="7.125" style="5" customWidth="1"/>
    <col min="20" max="20" width="8.5" style="6" customWidth="1"/>
    <col min="21" max="21" width="13.625" style="3" customWidth="1"/>
    <col min="22" max="22" width="14.125" style="3" customWidth="1"/>
    <col min="23" max="23" width="9.125" style="3" customWidth="1"/>
    <col min="24" max="16384" width="5.625" style="3"/>
  </cols>
  <sheetData>
    <row r="1" spans="1:22" customFormat="1" ht="34.5" customHeight="1" x14ac:dyDescent="0.4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</row>
    <row r="2" spans="1:22" customFormat="1" ht="28.5" customHeight="1" x14ac:dyDescent="0.45">
      <c r="A2" s="130" t="s">
        <v>1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</row>
    <row r="3" spans="1:22" customFormat="1" ht="24.75" customHeight="1" x14ac:dyDescent="0.4">
      <c r="A3" s="128"/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</row>
    <row r="4" spans="1:22" s="1" customFormat="1" ht="24.6" customHeight="1" x14ac:dyDescent="0.4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10"/>
    </row>
    <row r="5" spans="1:22" s="2" customFormat="1" ht="41.25" customHeight="1" x14ac:dyDescent="0.4">
      <c r="A5" s="36" t="s">
        <v>2</v>
      </c>
      <c r="B5" s="36" t="s">
        <v>68</v>
      </c>
      <c r="C5" s="36" t="s">
        <v>69</v>
      </c>
      <c r="D5" s="36" t="s">
        <v>70</v>
      </c>
      <c r="E5" s="36" t="s">
        <v>71</v>
      </c>
      <c r="F5" s="36" t="s">
        <v>54</v>
      </c>
      <c r="G5" s="36" t="s">
        <v>53</v>
      </c>
      <c r="H5" s="36" t="s">
        <v>57</v>
      </c>
      <c r="I5" s="36" t="s">
        <v>55</v>
      </c>
      <c r="J5" s="36" t="s">
        <v>56</v>
      </c>
      <c r="K5" s="36" t="s">
        <v>58</v>
      </c>
      <c r="L5" s="36" t="s">
        <v>59</v>
      </c>
      <c r="M5" s="36" t="s">
        <v>60</v>
      </c>
      <c r="N5" s="36" t="s">
        <v>61</v>
      </c>
      <c r="O5" s="36" t="s">
        <v>62</v>
      </c>
      <c r="P5" s="36" t="s">
        <v>63</v>
      </c>
      <c r="Q5" s="36" t="s">
        <v>64</v>
      </c>
      <c r="R5" s="36" t="s">
        <v>65</v>
      </c>
      <c r="S5" s="36" t="s">
        <v>66</v>
      </c>
      <c r="T5" s="36" t="s">
        <v>67</v>
      </c>
      <c r="U5" s="37" t="s">
        <v>72</v>
      </c>
      <c r="V5" s="37" t="s">
        <v>73</v>
      </c>
    </row>
    <row r="6" spans="1:22" ht="32.1" customHeight="1" x14ac:dyDescent="0.4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37"/>
      <c r="V6" s="33"/>
    </row>
    <row r="7" spans="1:22" ht="32.1" customHeight="1" x14ac:dyDescent="0.4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37"/>
      <c r="V7" s="33"/>
    </row>
    <row r="8" spans="1:22" ht="32.1" customHeight="1" x14ac:dyDescent="0.4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37"/>
      <c r="V8" s="33"/>
    </row>
    <row r="9" spans="1:22" ht="32.1" customHeight="1" x14ac:dyDescent="0.4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37"/>
      <c r="V9" s="33"/>
    </row>
    <row r="10" spans="1:22" ht="32.1" customHeight="1" x14ac:dyDescent="0.4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37"/>
      <c r="V10" s="33"/>
    </row>
    <row r="11" spans="1:22" ht="32.1" customHeight="1" x14ac:dyDescent="0.4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37"/>
      <c r="V11" s="33"/>
    </row>
    <row r="12" spans="1:22" ht="32.1" customHeight="1" x14ac:dyDescent="0.4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37"/>
      <c r="V12" s="33"/>
    </row>
    <row r="13" spans="1:22" ht="32.1" customHeight="1" x14ac:dyDescent="0.4">
      <c r="A13" s="12" t="s">
        <v>4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3"/>
      <c r="U13" s="37"/>
      <c r="V13" s="33"/>
    </row>
    <row r="14" spans="1:22" customFormat="1" ht="48.75" customHeight="1" x14ac:dyDescent="0.4">
      <c r="A14" s="129" t="s">
        <v>75</v>
      </c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29"/>
    </row>
    <row r="15" spans="1:22" customFormat="1" ht="33" customHeight="1" x14ac:dyDescent="0.4"/>
    <row r="16" spans="1:22" ht="21.95" customHeight="1" x14ac:dyDescent="0.4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</row>
    <row r="17" spans="1:20" ht="21.95" customHeight="1" x14ac:dyDescent="0.4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</row>
    <row r="18" spans="1:20" ht="21.95" customHeight="1" x14ac:dyDescent="0.4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</row>
    <row r="19" spans="1:20" ht="21.95" customHeight="1" x14ac:dyDescent="0.4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</row>
    <row r="20" spans="1:20" ht="21.95" customHeight="1" x14ac:dyDescent="0.4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</row>
    <row r="21" spans="1:20" ht="21.95" customHeight="1" x14ac:dyDescent="0.4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</row>
    <row r="22" spans="1:20" ht="21.95" customHeight="1" x14ac:dyDescent="0.4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</row>
    <row r="23" spans="1:20" ht="21.95" customHeight="1" x14ac:dyDescent="0.4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</row>
    <row r="24" spans="1:20" ht="21.95" customHeight="1" x14ac:dyDescent="0.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</row>
    <row r="25" spans="1:20" ht="21.95" customHeight="1" x14ac:dyDescent="0.4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</row>
    <row r="26" spans="1:20" ht="21.95" customHeight="1" x14ac:dyDescent="0.4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</row>
    <row r="27" spans="1:20" ht="21.95" customHeight="1" x14ac:dyDescent="0.4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</row>
    <row r="28" spans="1:20" ht="21.95" customHeight="1" x14ac:dyDescent="0.4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</row>
    <row r="29" spans="1:20" ht="21.95" customHeight="1" x14ac:dyDescent="0.4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</row>
    <row r="30" spans="1:20" ht="21.95" customHeight="1" x14ac:dyDescent="0.4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</row>
    <row r="31" spans="1:20" ht="21.95" customHeight="1" x14ac:dyDescent="0.4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</row>
    <row r="32" spans="1:20" ht="21.95" customHeight="1" x14ac:dyDescent="0.4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</row>
    <row r="33" spans="1:20" ht="21.95" customHeight="1" x14ac:dyDescent="0.4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</row>
    <row r="34" spans="1:20" ht="21.95" customHeight="1" x14ac:dyDescent="0.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</row>
    <row r="35" spans="1:20" ht="21.95" customHeight="1" x14ac:dyDescent="0.4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</row>
    <row r="36" spans="1:20" ht="21.95" customHeight="1" x14ac:dyDescent="0.4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</row>
    <row r="37" spans="1:20" ht="21.95" customHeight="1" x14ac:dyDescent="0.4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</row>
    <row r="38" spans="1:20" ht="21.95" customHeight="1" x14ac:dyDescent="0.4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</row>
    <row r="39" spans="1:20" ht="21.95" customHeight="1" x14ac:dyDescent="0.4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</row>
    <row r="40" spans="1:20" s="4" customFormat="1" ht="21.95" customHeight="1" x14ac:dyDescent="0.4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</row>
    <row r="41" spans="1:20" s="4" customFormat="1" ht="21.95" customHeight="1" x14ac:dyDescent="0.4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</row>
    <row r="42" spans="1:20" s="4" customFormat="1" ht="21.95" customHeight="1" x14ac:dyDescent="0.4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</row>
    <row r="43" spans="1:20" s="4" customFormat="1" ht="21.95" customHeight="1" x14ac:dyDescent="0.4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</row>
    <row r="44" spans="1:20" s="4" customFormat="1" ht="21.95" customHeight="1" x14ac:dyDescent="0.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</row>
    <row r="45" spans="1:20" s="4" customFormat="1" ht="21.95" customHeight="1" x14ac:dyDescent="0.4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</row>
    <row r="46" spans="1:20" ht="21.95" customHeight="1" x14ac:dyDescent="0.4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</row>
    <row r="47" spans="1:20" ht="21.95" customHeight="1" x14ac:dyDescent="0.4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</row>
    <row r="48" spans="1:20" ht="21.95" customHeight="1" x14ac:dyDescent="0.4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</row>
    <row r="49" spans="1:20" ht="21.95" customHeight="1" x14ac:dyDescent="0.4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</row>
    <row r="50" spans="1:20" ht="21.95" customHeight="1" x14ac:dyDescent="0.4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</row>
    <row r="51" spans="1:20" ht="21.95" customHeight="1" x14ac:dyDescent="0.4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</row>
    <row r="52" spans="1:20" ht="21.95" customHeight="1" x14ac:dyDescent="0.4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</row>
    <row r="53" spans="1:20" ht="21.95" customHeight="1" x14ac:dyDescent="0.4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</row>
    <row r="54" spans="1:20" s="4" customFormat="1" ht="21.95" customHeight="1" x14ac:dyDescent="0.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</row>
    <row r="55" spans="1:20" s="4" customFormat="1" ht="21.95" customHeight="1" x14ac:dyDescent="0.4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</row>
  </sheetData>
  <mergeCells count="3">
    <mergeCell ref="A3:U3"/>
    <mergeCell ref="A14:V14"/>
    <mergeCell ref="A2:V2"/>
  </mergeCells>
  <phoneticPr fontId="17" type="noConversion"/>
  <printOptions horizontalCentered="1"/>
  <pageMargins left="0.196527777777778" right="0.196527777777778" top="0.235416666666667" bottom="0.15625" header="0.15625" footer="0.1562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135"/>
  <sheetViews>
    <sheetView zoomScale="90" zoomScaleNormal="90" workbookViewId="0">
      <pane ySplit="9" topLeftCell="A10" activePane="bottomLeft" state="frozen"/>
      <selection pane="bottomLeft" activeCell="H83" sqref="H83"/>
    </sheetView>
  </sheetViews>
  <sheetFormatPr defaultColWidth="5.625" defaultRowHeight="18.75" customHeight="1" x14ac:dyDescent="0.4"/>
  <cols>
    <col min="1" max="1" width="5.625" style="3"/>
    <col min="2" max="2" width="10" style="5" customWidth="1"/>
    <col min="3" max="3" width="11.5" style="5" customWidth="1"/>
    <col min="4" max="4" width="10.125" style="6" customWidth="1"/>
    <col min="5" max="7" width="7.125" style="24" customWidth="1"/>
    <col min="8" max="8" width="10.75" style="24" customWidth="1"/>
    <col min="9" max="9" width="9.625" style="6" customWidth="1"/>
    <col min="10" max="10" width="15.125" style="32" customWidth="1"/>
    <col min="11" max="11" width="10.875" style="32" customWidth="1"/>
    <col min="12" max="12" width="10.5" style="32" customWidth="1"/>
    <col min="13" max="13" width="10" style="32" customWidth="1"/>
    <col min="14" max="15" width="8.875" style="3" customWidth="1"/>
    <col min="16" max="16" width="11.375" style="3" customWidth="1"/>
    <col min="17" max="16384" width="5.625" style="3"/>
  </cols>
  <sheetData>
    <row r="1" spans="1:16" customFormat="1" ht="14.25" customHeight="1" x14ac:dyDescent="0.4">
      <c r="A1" s="7" t="s">
        <v>5</v>
      </c>
      <c r="B1" s="7"/>
      <c r="E1" s="22"/>
      <c r="F1" s="22"/>
      <c r="G1" s="22"/>
      <c r="H1" s="22"/>
      <c r="J1" s="21"/>
      <c r="K1" s="21"/>
      <c r="L1" s="21"/>
      <c r="M1" s="21"/>
    </row>
    <row r="2" spans="1:16" customFormat="1" ht="21" customHeight="1" x14ac:dyDescent="0.45">
      <c r="B2" s="130" t="s">
        <v>93</v>
      </c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49"/>
    </row>
    <row r="3" spans="1:16" customFormat="1" ht="18" customHeight="1" x14ac:dyDescent="0.4">
      <c r="B3" s="128" t="s">
        <v>6</v>
      </c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5"/>
    </row>
    <row r="4" spans="1:16" s="1" customFormat="1" ht="16.5" customHeight="1" x14ac:dyDescent="0.4">
      <c r="B4" s="131" t="s">
        <v>7</v>
      </c>
      <c r="C4" s="131"/>
      <c r="D4" s="132"/>
      <c r="E4" s="132"/>
      <c r="F4" s="132"/>
      <c r="G4" s="132"/>
      <c r="H4" s="132"/>
      <c r="I4" s="132"/>
      <c r="J4" s="11"/>
      <c r="K4" s="26"/>
      <c r="L4" s="26"/>
      <c r="M4" s="26"/>
      <c r="N4" s="9"/>
      <c r="O4" s="9"/>
    </row>
    <row r="5" spans="1:16" s="1" customFormat="1" ht="16.5" customHeight="1" x14ac:dyDescent="0.4">
      <c r="A5" s="43"/>
      <c r="B5" s="44"/>
      <c r="C5" s="44"/>
      <c r="D5" s="45"/>
      <c r="E5" s="45">
        <v>1</v>
      </c>
      <c r="F5" s="45">
        <v>2</v>
      </c>
      <c r="G5" s="45">
        <v>3</v>
      </c>
      <c r="H5" s="45">
        <v>4</v>
      </c>
      <c r="I5" s="45">
        <v>5</v>
      </c>
      <c r="J5" s="45">
        <v>6</v>
      </c>
      <c r="K5" s="45">
        <v>7</v>
      </c>
      <c r="L5" s="45">
        <v>8</v>
      </c>
      <c r="M5" s="45">
        <v>9</v>
      </c>
      <c r="N5" s="45">
        <v>10</v>
      </c>
      <c r="O5" s="45"/>
      <c r="P5" s="43"/>
    </row>
    <row r="6" spans="1:16" s="1" customFormat="1" ht="16.5" customHeight="1" x14ac:dyDescent="0.4">
      <c r="A6" s="46"/>
      <c r="B6" s="44"/>
      <c r="C6" s="47"/>
      <c r="D6" s="48"/>
      <c r="E6" s="133" t="s">
        <v>81</v>
      </c>
      <c r="F6" s="134"/>
      <c r="G6" s="134"/>
      <c r="H6" s="135"/>
      <c r="I6" s="48"/>
      <c r="J6" s="45"/>
      <c r="K6" s="48"/>
      <c r="L6" s="48"/>
      <c r="M6" s="48"/>
      <c r="N6" s="45"/>
      <c r="O6" s="48"/>
      <c r="P6" s="46"/>
    </row>
    <row r="7" spans="1:16" s="2" customFormat="1" ht="18" customHeight="1" x14ac:dyDescent="0.4">
      <c r="A7" s="154" t="s">
        <v>50</v>
      </c>
      <c r="B7" s="139" t="s">
        <v>8</v>
      </c>
      <c r="C7" s="146" t="s">
        <v>9</v>
      </c>
      <c r="D7" s="146" t="s">
        <v>10</v>
      </c>
      <c r="E7" s="143" t="s">
        <v>83</v>
      </c>
      <c r="F7" s="143" t="s">
        <v>79</v>
      </c>
      <c r="G7" s="143" t="s">
        <v>80</v>
      </c>
      <c r="H7" s="143" t="s">
        <v>52</v>
      </c>
      <c r="I7" s="146" t="s">
        <v>84</v>
      </c>
      <c r="J7" s="149" t="s">
        <v>85</v>
      </c>
      <c r="K7" s="136" t="s">
        <v>42</v>
      </c>
      <c r="L7" s="136" t="s">
        <v>43</v>
      </c>
      <c r="M7" s="136" t="s">
        <v>44</v>
      </c>
      <c r="N7" s="139" t="s">
        <v>14</v>
      </c>
      <c r="O7" s="146" t="s">
        <v>92</v>
      </c>
      <c r="P7" s="140" t="s">
        <v>49</v>
      </c>
    </row>
    <row r="8" spans="1:16" ht="18" customHeight="1" x14ac:dyDescent="0.4">
      <c r="A8" s="155"/>
      <c r="B8" s="139"/>
      <c r="C8" s="147"/>
      <c r="D8" s="147"/>
      <c r="E8" s="144"/>
      <c r="F8" s="144"/>
      <c r="G8" s="144"/>
      <c r="H8" s="144"/>
      <c r="I8" s="147"/>
      <c r="J8" s="149" t="s">
        <v>74</v>
      </c>
      <c r="K8" s="137"/>
      <c r="L8" s="137"/>
      <c r="M8" s="137"/>
      <c r="N8" s="139"/>
      <c r="O8" s="147"/>
      <c r="P8" s="141"/>
    </row>
    <row r="9" spans="1:16" ht="18" customHeight="1" x14ac:dyDescent="0.4">
      <c r="A9" s="156"/>
      <c r="B9" s="139"/>
      <c r="C9" s="148"/>
      <c r="D9" s="148"/>
      <c r="E9" s="145"/>
      <c r="F9" s="145"/>
      <c r="G9" s="145"/>
      <c r="H9" s="145"/>
      <c r="I9" s="148"/>
      <c r="J9" s="149"/>
      <c r="K9" s="138"/>
      <c r="L9" s="138"/>
      <c r="M9" s="138"/>
      <c r="N9" s="139"/>
      <c r="O9" s="148"/>
      <c r="P9" s="142"/>
    </row>
    <row r="10" spans="1:16" ht="18" customHeight="1" x14ac:dyDescent="0.4">
      <c r="A10" s="108">
        <v>1</v>
      </c>
      <c r="B10" s="51" t="s">
        <v>97</v>
      </c>
      <c r="C10" s="109" t="s">
        <v>284</v>
      </c>
      <c r="D10" s="103" t="s">
        <v>351</v>
      </c>
      <c r="E10" s="38"/>
      <c r="F10" s="38"/>
      <c r="G10" s="38"/>
      <c r="H10" s="38"/>
      <c r="I10" s="40"/>
      <c r="J10" s="39"/>
      <c r="K10" s="42"/>
      <c r="L10" s="42"/>
      <c r="M10" s="42"/>
      <c r="N10" s="41"/>
      <c r="O10" s="40"/>
      <c r="P10" s="50"/>
    </row>
    <row r="11" spans="1:16" ht="18" customHeight="1" x14ac:dyDescent="0.4">
      <c r="A11" s="108">
        <v>2</v>
      </c>
      <c r="B11" s="51" t="s">
        <v>104</v>
      </c>
      <c r="C11" s="109" t="s">
        <v>286</v>
      </c>
      <c r="D11" s="103" t="s">
        <v>351</v>
      </c>
      <c r="E11" s="38"/>
      <c r="F11" s="38"/>
      <c r="G11" s="38"/>
      <c r="H11" s="38"/>
      <c r="I11" s="40"/>
      <c r="J11" s="39"/>
      <c r="K11" s="42"/>
      <c r="L11" s="42"/>
      <c r="M11" s="42"/>
      <c r="N11" s="41"/>
      <c r="O11" s="40"/>
      <c r="P11" s="50"/>
    </row>
    <row r="12" spans="1:16" ht="18" customHeight="1" x14ac:dyDescent="0.4">
      <c r="A12" s="108">
        <v>3</v>
      </c>
      <c r="B12" s="104" t="s">
        <v>287</v>
      </c>
      <c r="C12" s="51" t="s">
        <v>286</v>
      </c>
      <c r="D12" s="103" t="s">
        <v>351</v>
      </c>
      <c r="E12" s="38"/>
      <c r="F12" s="38"/>
      <c r="G12" s="38"/>
      <c r="H12" s="38"/>
      <c r="I12" s="40"/>
      <c r="J12" s="39"/>
      <c r="K12" s="42"/>
      <c r="L12" s="42"/>
      <c r="M12" s="42"/>
      <c r="N12" s="41"/>
      <c r="O12" s="40"/>
      <c r="P12" s="50"/>
    </row>
    <row r="13" spans="1:16" ht="18" customHeight="1" x14ac:dyDescent="0.4">
      <c r="A13" s="108">
        <v>4</v>
      </c>
      <c r="B13" s="104" t="s">
        <v>117</v>
      </c>
      <c r="C13" s="51" t="s">
        <v>286</v>
      </c>
      <c r="D13" s="103" t="s">
        <v>351</v>
      </c>
      <c r="E13" s="38"/>
      <c r="F13" s="38"/>
      <c r="G13" s="38"/>
      <c r="H13" s="38"/>
      <c r="I13" s="40"/>
      <c r="J13" s="39"/>
      <c r="K13" s="42"/>
      <c r="L13" s="42"/>
      <c r="M13" s="42"/>
      <c r="N13" s="41"/>
      <c r="O13" s="40"/>
      <c r="P13" s="50"/>
    </row>
    <row r="14" spans="1:16" ht="18" customHeight="1" x14ac:dyDescent="0.4">
      <c r="A14" s="108">
        <v>5</v>
      </c>
      <c r="B14" s="104" t="s">
        <v>123</v>
      </c>
      <c r="C14" s="51" t="s">
        <v>288</v>
      </c>
      <c r="D14" s="103" t="s">
        <v>351</v>
      </c>
      <c r="E14" s="38"/>
      <c r="F14" s="38"/>
      <c r="G14" s="38"/>
      <c r="H14" s="38"/>
      <c r="I14" s="40"/>
      <c r="J14" s="39"/>
      <c r="K14" s="42"/>
      <c r="L14" s="42"/>
      <c r="M14" s="42"/>
      <c r="N14" s="41"/>
      <c r="O14" s="40"/>
      <c r="P14" s="50"/>
    </row>
    <row r="15" spans="1:16" ht="18" customHeight="1" x14ac:dyDescent="0.4">
      <c r="A15" s="108">
        <v>6</v>
      </c>
      <c r="B15" s="104" t="s">
        <v>129</v>
      </c>
      <c r="C15" s="51" t="s">
        <v>288</v>
      </c>
      <c r="D15" s="103" t="s">
        <v>351</v>
      </c>
      <c r="E15" s="38"/>
      <c r="F15" s="38"/>
      <c r="G15" s="38"/>
      <c r="H15" s="38"/>
      <c r="I15" s="40"/>
      <c r="J15" s="39"/>
      <c r="K15" s="42"/>
      <c r="L15" s="42"/>
      <c r="M15" s="42"/>
      <c r="N15" s="41"/>
      <c r="O15" s="40"/>
      <c r="P15" s="50"/>
    </row>
    <row r="16" spans="1:16" ht="18" customHeight="1" x14ac:dyDescent="0.4">
      <c r="A16" s="108">
        <v>7</v>
      </c>
      <c r="B16" s="104" t="s">
        <v>135</v>
      </c>
      <c r="C16" s="51" t="s">
        <v>289</v>
      </c>
      <c r="D16" s="103" t="s">
        <v>351</v>
      </c>
      <c r="E16" s="38"/>
      <c r="F16" s="38"/>
      <c r="G16" s="38"/>
      <c r="H16" s="38"/>
      <c r="I16" s="40"/>
      <c r="J16" s="39"/>
      <c r="K16" s="42"/>
      <c r="L16" s="42"/>
      <c r="M16" s="42"/>
      <c r="N16" s="41"/>
      <c r="O16" s="40"/>
      <c r="P16" s="50"/>
    </row>
    <row r="17" spans="1:16" ht="18" customHeight="1" x14ac:dyDescent="0.4">
      <c r="A17" s="108">
        <v>8</v>
      </c>
      <c r="B17" s="104" t="s">
        <v>140</v>
      </c>
      <c r="C17" s="105" t="s">
        <v>286</v>
      </c>
      <c r="D17" s="103" t="s">
        <v>351</v>
      </c>
      <c r="E17" s="38"/>
      <c r="F17" s="38"/>
      <c r="G17" s="38"/>
      <c r="H17" s="38"/>
      <c r="I17" s="40"/>
      <c r="J17" s="39"/>
      <c r="K17" s="42"/>
      <c r="L17" s="42"/>
      <c r="M17" s="42"/>
      <c r="N17" s="41"/>
      <c r="O17" s="40"/>
      <c r="P17" s="50"/>
    </row>
    <row r="18" spans="1:16" ht="18" customHeight="1" x14ac:dyDescent="0.4">
      <c r="A18" s="108">
        <v>9</v>
      </c>
      <c r="B18" s="104" t="s">
        <v>144</v>
      </c>
      <c r="C18" s="105" t="s">
        <v>286</v>
      </c>
      <c r="D18" s="103" t="s">
        <v>351</v>
      </c>
      <c r="E18" s="38"/>
      <c r="F18" s="38"/>
      <c r="G18" s="38"/>
      <c r="H18" s="38"/>
      <c r="I18" s="40"/>
      <c r="J18" s="39"/>
      <c r="K18" s="42"/>
      <c r="L18" s="42"/>
      <c r="M18" s="42"/>
      <c r="N18" s="41"/>
      <c r="O18" s="40"/>
      <c r="P18" s="50"/>
    </row>
    <row r="19" spans="1:16" ht="18" customHeight="1" x14ac:dyDescent="0.4">
      <c r="A19" s="108">
        <v>10</v>
      </c>
      <c r="B19" s="104" t="s">
        <v>149</v>
      </c>
      <c r="C19" s="109" t="s">
        <v>290</v>
      </c>
      <c r="D19" s="103" t="s">
        <v>351</v>
      </c>
      <c r="E19" s="38"/>
      <c r="F19" s="38"/>
      <c r="G19" s="38"/>
      <c r="H19" s="38"/>
      <c r="I19" s="40"/>
      <c r="J19" s="39"/>
      <c r="K19" s="42"/>
      <c r="L19" s="42"/>
      <c r="M19" s="42"/>
      <c r="N19" s="41"/>
      <c r="O19" s="40"/>
      <c r="P19" s="50"/>
    </row>
    <row r="20" spans="1:16" ht="18" customHeight="1" x14ac:dyDescent="0.4">
      <c r="A20" s="108">
        <v>11</v>
      </c>
      <c r="B20" s="104" t="s">
        <v>154</v>
      </c>
      <c r="C20" s="51" t="s">
        <v>288</v>
      </c>
      <c r="D20" s="103" t="s">
        <v>351</v>
      </c>
      <c r="E20" s="38"/>
      <c r="F20" s="38"/>
      <c r="G20" s="38"/>
      <c r="H20" s="38"/>
      <c r="I20" s="40"/>
      <c r="J20" s="39"/>
      <c r="K20" s="42"/>
      <c r="L20" s="42"/>
      <c r="M20" s="42"/>
      <c r="N20" s="41"/>
      <c r="O20" s="40"/>
      <c r="P20" s="50"/>
    </row>
    <row r="21" spans="1:16" ht="18" customHeight="1" x14ac:dyDescent="0.4">
      <c r="A21" s="108">
        <v>12</v>
      </c>
      <c r="B21" s="104" t="s">
        <v>156</v>
      </c>
      <c r="C21" s="105" t="s">
        <v>291</v>
      </c>
      <c r="D21" s="103" t="s">
        <v>351</v>
      </c>
      <c r="E21" s="38"/>
      <c r="F21" s="38"/>
      <c r="G21" s="38"/>
      <c r="H21" s="38"/>
      <c r="I21" s="40"/>
      <c r="J21" s="39"/>
      <c r="K21" s="42"/>
      <c r="L21" s="42"/>
      <c r="M21" s="42"/>
      <c r="N21" s="41"/>
      <c r="O21" s="40"/>
      <c r="P21" s="50"/>
    </row>
    <row r="22" spans="1:16" ht="18" customHeight="1" x14ac:dyDescent="0.4">
      <c r="A22" s="108">
        <v>13</v>
      </c>
      <c r="B22" s="104" t="s">
        <v>159</v>
      </c>
      <c r="C22" s="51" t="s">
        <v>286</v>
      </c>
      <c r="D22" s="103" t="s">
        <v>351</v>
      </c>
      <c r="E22" s="38"/>
      <c r="F22" s="38"/>
      <c r="G22" s="38"/>
      <c r="H22" s="38"/>
      <c r="I22" s="40"/>
      <c r="J22" s="39"/>
      <c r="K22" s="42"/>
      <c r="L22" s="42"/>
      <c r="M22" s="42"/>
      <c r="N22" s="41"/>
      <c r="O22" s="40"/>
      <c r="P22" s="50"/>
    </row>
    <row r="23" spans="1:16" ht="18" customHeight="1" x14ac:dyDescent="0.4">
      <c r="A23" s="108">
        <v>14</v>
      </c>
      <c r="B23" s="104" t="s">
        <v>161</v>
      </c>
      <c r="C23" s="51" t="s">
        <v>286</v>
      </c>
      <c r="D23" s="103" t="s">
        <v>351</v>
      </c>
      <c r="E23" s="38"/>
      <c r="F23" s="38"/>
      <c r="G23" s="38"/>
      <c r="H23" s="38"/>
      <c r="I23" s="40"/>
      <c r="J23" s="39"/>
      <c r="K23" s="42"/>
      <c r="L23" s="42"/>
      <c r="M23" s="42"/>
      <c r="N23" s="41"/>
      <c r="O23" s="40"/>
      <c r="P23" s="50"/>
    </row>
    <row r="24" spans="1:16" ht="18" customHeight="1" x14ac:dyDescent="0.4">
      <c r="A24" s="108">
        <v>15</v>
      </c>
      <c r="B24" s="104" t="s">
        <v>165</v>
      </c>
      <c r="C24" s="51" t="s">
        <v>292</v>
      </c>
      <c r="D24" s="103" t="s">
        <v>351</v>
      </c>
      <c r="E24" s="38"/>
      <c r="F24" s="38"/>
      <c r="G24" s="38"/>
      <c r="H24" s="38"/>
      <c r="I24" s="40"/>
      <c r="J24" s="39"/>
      <c r="K24" s="42"/>
      <c r="L24" s="42"/>
      <c r="M24" s="42"/>
      <c r="N24" s="41"/>
      <c r="O24" s="40"/>
      <c r="P24" s="50"/>
    </row>
    <row r="25" spans="1:16" ht="18" customHeight="1" x14ac:dyDescent="0.4">
      <c r="A25" s="108">
        <v>16</v>
      </c>
      <c r="B25" s="104" t="s">
        <v>168</v>
      </c>
      <c r="C25" s="105" t="s">
        <v>293</v>
      </c>
      <c r="D25" s="103" t="s">
        <v>351</v>
      </c>
      <c r="E25" s="38"/>
      <c r="F25" s="38"/>
      <c r="G25" s="38"/>
      <c r="H25" s="38"/>
      <c r="I25" s="40"/>
      <c r="J25" s="39"/>
      <c r="K25" s="42"/>
      <c r="L25" s="42"/>
      <c r="M25" s="42"/>
      <c r="N25" s="41"/>
      <c r="O25" s="40"/>
      <c r="P25" s="50"/>
    </row>
    <row r="26" spans="1:16" ht="18" customHeight="1" x14ac:dyDescent="0.4">
      <c r="A26" s="108">
        <v>17</v>
      </c>
      <c r="B26" s="104" t="s">
        <v>171</v>
      </c>
      <c r="C26" s="51" t="s">
        <v>286</v>
      </c>
      <c r="D26" s="103" t="s">
        <v>351</v>
      </c>
      <c r="E26" s="38"/>
      <c r="F26" s="38"/>
      <c r="G26" s="38"/>
      <c r="H26" s="38"/>
      <c r="I26" s="40"/>
      <c r="J26" s="39"/>
      <c r="K26" s="42"/>
      <c r="L26" s="42"/>
      <c r="M26" s="42"/>
      <c r="N26" s="41"/>
      <c r="O26" s="40"/>
      <c r="P26" s="50"/>
    </row>
    <row r="27" spans="1:16" ht="18" customHeight="1" x14ac:dyDescent="0.4">
      <c r="A27" s="108">
        <v>18</v>
      </c>
      <c r="B27" s="104" t="s">
        <v>173</v>
      </c>
      <c r="C27" s="51" t="s">
        <v>291</v>
      </c>
      <c r="D27" s="103" t="s">
        <v>351</v>
      </c>
      <c r="E27" s="38"/>
      <c r="F27" s="38"/>
      <c r="G27" s="38"/>
      <c r="H27" s="38"/>
      <c r="I27" s="40"/>
      <c r="J27" s="39"/>
      <c r="K27" s="42"/>
      <c r="L27" s="42"/>
      <c r="M27" s="42"/>
      <c r="N27" s="41"/>
      <c r="O27" s="40"/>
      <c r="P27" s="50"/>
    </row>
    <row r="28" spans="1:16" ht="18" customHeight="1" x14ac:dyDescent="0.4">
      <c r="A28" s="108">
        <v>19</v>
      </c>
      <c r="B28" s="104" t="s">
        <v>176</v>
      </c>
      <c r="C28" s="51" t="s">
        <v>286</v>
      </c>
      <c r="D28" s="103" t="s">
        <v>351</v>
      </c>
      <c r="E28" s="38"/>
      <c r="F28" s="38"/>
      <c r="G28" s="38"/>
      <c r="H28" s="38"/>
      <c r="I28" s="40"/>
      <c r="J28" s="39"/>
      <c r="K28" s="42"/>
      <c r="L28" s="42"/>
      <c r="M28" s="42"/>
      <c r="N28" s="41"/>
      <c r="O28" s="40"/>
      <c r="P28" s="50"/>
    </row>
    <row r="29" spans="1:16" ht="18" customHeight="1" x14ac:dyDescent="0.4">
      <c r="A29" s="108">
        <v>20</v>
      </c>
      <c r="B29" s="104" t="s">
        <v>179</v>
      </c>
      <c r="C29" s="105" t="s">
        <v>289</v>
      </c>
      <c r="D29" s="103" t="s">
        <v>351</v>
      </c>
      <c r="E29" s="38"/>
      <c r="F29" s="38"/>
      <c r="G29" s="38"/>
      <c r="H29" s="38"/>
      <c r="I29" s="40"/>
      <c r="J29" s="39"/>
      <c r="K29" s="42"/>
      <c r="L29" s="42"/>
      <c r="M29" s="42"/>
      <c r="N29" s="41"/>
      <c r="O29" s="40"/>
      <c r="P29" s="50"/>
    </row>
    <row r="30" spans="1:16" ht="18" customHeight="1" x14ac:dyDescent="0.4">
      <c r="A30" s="108">
        <v>21</v>
      </c>
      <c r="B30" s="104" t="s">
        <v>181</v>
      </c>
      <c r="C30" s="109" t="s">
        <v>294</v>
      </c>
      <c r="D30" s="103" t="s">
        <v>351</v>
      </c>
      <c r="E30" s="38"/>
      <c r="F30" s="38"/>
      <c r="G30" s="38"/>
      <c r="H30" s="38"/>
      <c r="I30" s="40"/>
      <c r="J30" s="39"/>
      <c r="K30" s="42"/>
      <c r="L30" s="42"/>
      <c r="M30" s="42"/>
      <c r="N30" s="41"/>
      <c r="O30" s="40"/>
      <c r="P30" s="50"/>
    </row>
    <row r="31" spans="1:16" ht="18" customHeight="1" x14ac:dyDescent="0.4">
      <c r="A31" s="108">
        <v>22</v>
      </c>
      <c r="B31" s="104" t="s">
        <v>185</v>
      </c>
      <c r="C31" s="105" t="s">
        <v>289</v>
      </c>
      <c r="D31" s="103" t="s">
        <v>351</v>
      </c>
      <c r="E31" s="38"/>
      <c r="F31" s="38"/>
      <c r="G31" s="38"/>
      <c r="H31" s="38"/>
      <c r="I31" s="40"/>
      <c r="J31" s="39"/>
      <c r="K31" s="42"/>
      <c r="L31" s="42"/>
      <c r="M31" s="42"/>
      <c r="N31" s="41"/>
      <c r="O31" s="40"/>
      <c r="P31" s="50"/>
    </row>
    <row r="32" spans="1:16" ht="18" customHeight="1" x14ac:dyDescent="0.4">
      <c r="A32" s="108">
        <v>23</v>
      </c>
      <c r="B32" s="104" t="s">
        <v>188</v>
      </c>
      <c r="C32" s="105" t="s">
        <v>289</v>
      </c>
      <c r="D32" s="103" t="s">
        <v>351</v>
      </c>
      <c r="E32" s="38"/>
      <c r="F32" s="38"/>
      <c r="G32" s="38"/>
      <c r="H32" s="38"/>
      <c r="I32" s="40"/>
      <c r="J32" s="39"/>
      <c r="K32" s="42"/>
      <c r="L32" s="42"/>
      <c r="M32" s="42"/>
      <c r="N32" s="41"/>
      <c r="O32" s="40"/>
      <c r="P32" s="50"/>
    </row>
    <row r="33" spans="1:16" ht="18" customHeight="1" x14ac:dyDescent="0.4">
      <c r="A33" s="108">
        <v>24</v>
      </c>
      <c r="B33" s="104" t="s">
        <v>190</v>
      </c>
      <c r="C33" s="105" t="s">
        <v>293</v>
      </c>
      <c r="D33" s="103" t="s">
        <v>351</v>
      </c>
      <c r="E33" s="38"/>
      <c r="F33" s="38"/>
      <c r="G33" s="38"/>
      <c r="H33" s="38"/>
      <c r="I33" s="40"/>
      <c r="J33" s="39"/>
      <c r="K33" s="42"/>
      <c r="L33" s="42"/>
      <c r="M33" s="42"/>
      <c r="N33" s="41"/>
      <c r="O33" s="40"/>
      <c r="P33" s="50"/>
    </row>
    <row r="34" spans="1:16" ht="18" customHeight="1" x14ac:dyDescent="0.4">
      <c r="A34" s="108">
        <v>25</v>
      </c>
      <c r="B34" s="104" t="s">
        <v>192</v>
      </c>
      <c r="C34" s="105" t="s">
        <v>295</v>
      </c>
      <c r="D34" s="103" t="s">
        <v>351</v>
      </c>
      <c r="E34" s="38"/>
      <c r="F34" s="38"/>
      <c r="G34" s="38"/>
      <c r="H34" s="38"/>
      <c r="I34" s="40"/>
      <c r="J34" s="39"/>
      <c r="K34" s="42"/>
      <c r="L34" s="42"/>
      <c r="M34" s="42"/>
      <c r="N34" s="41"/>
      <c r="O34" s="40"/>
      <c r="P34" s="50"/>
    </row>
    <row r="35" spans="1:16" ht="18" customHeight="1" x14ac:dyDescent="0.4">
      <c r="A35" s="108">
        <v>26</v>
      </c>
      <c r="B35" s="104" t="s">
        <v>194</v>
      </c>
      <c r="C35" s="105" t="s">
        <v>286</v>
      </c>
      <c r="D35" s="103" t="s">
        <v>351</v>
      </c>
      <c r="E35" s="38"/>
      <c r="F35" s="38"/>
      <c r="G35" s="38"/>
      <c r="H35" s="38"/>
      <c r="I35" s="40"/>
      <c r="J35" s="39"/>
      <c r="K35" s="42"/>
      <c r="L35" s="42"/>
      <c r="M35" s="42"/>
      <c r="N35" s="41"/>
      <c r="O35" s="40"/>
      <c r="P35" s="50"/>
    </row>
    <row r="36" spans="1:16" ht="18" customHeight="1" x14ac:dyDescent="0.4">
      <c r="A36" s="108">
        <v>27</v>
      </c>
      <c r="B36" s="104" t="s">
        <v>199</v>
      </c>
      <c r="C36" s="105" t="s">
        <v>295</v>
      </c>
      <c r="D36" s="103" t="s">
        <v>351</v>
      </c>
      <c r="E36" s="38"/>
      <c r="F36" s="38"/>
      <c r="G36" s="38"/>
      <c r="H36" s="38"/>
      <c r="I36" s="40"/>
      <c r="J36" s="39"/>
      <c r="K36" s="42"/>
      <c r="L36" s="42"/>
      <c r="M36" s="42"/>
      <c r="N36" s="41"/>
      <c r="O36" s="40"/>
      <c r="P36" s="50"/>
    </row>
    <row r="37" spans="1:16" ht="18" customHeight="1" x14ac:dyDescent="0.4">
      <c r="A37" s="108">
        <v>28</v>
      </c>
      <c r="B37" s="104" t="s">
        <v>202</v>
      </c>
      <c r="C37" s="51" t="s">
        <v>291</v>
      </c>
      <c r="D37" s="103" t="s">
        <v>351</v>
      </c>
      <c r="E37" s="38"/>
      <c r="F37" s="38"/>
      <c r="G37" s="38"/>
      <c r="H37" s="38"/>
      <c r="I37" s="40"/>
      <c r="J37" s="39"/>
      <c r="K37" s="42"/>
      <c r="L37" s="42"/>
      <c r="M37" s="42"/>
      <c r="N37" s="41"/>
      <c r="O37" s="40"/>
      <c r="P37" s="50"/>
    </row>
    <row r="38" spans="1:16" ht="28.5" customHeight="1" x14ac:dyDescent="0.4">
      <c r="A38" s="108">
        <v>29</v>
      </c>
      <c r="B38" s="104" t="s">
        <v>204</v>
      </c>
      <c r="C38" s="105" t="s">
        <v>288</v>
      </c>
      <c r="D38" s="103" t="s">
        <v>351</v>
      </c>
      <c r="E38" s="17"/>
      <c r="F38" s="17"/>
      <c r="G38" s="17"/>
      <c r="H38" s="17"/>
      <c r="I38" s="17"/>
      <c r="J38" s="20"/>
      <c r="K38" s="20"/>
      <c r="L38" s="20"/>
      <c r="M38" s="20"/>
      <c r="N38" s="16"/>
      <c r="O38" s="16"/>
      <c r="P38" s="33"/>
    </row>
    <row r="39" spans="1:16" ht="28.5" customHeight="1" x14ac:dyDescent="0.4">
      <c r="A39" s="108">
        <v>30</v>
      </c>
      <c r="B39" s="104" t="s">
        <v>206</v>
      </c>
      <c r="C39" s="105" t="s">
        <v>295</v>
      </c>
      <c r="D39" s="103" t="s">
        <v>351</v>
      </c>
      <c r="E39" s="17"/>
      <c r="F39" s="17"/>
      <c r="G39" s="17"/>
      <c r="H39" s="17"/>
      <c r="I39" s="17"/>
      <c r="J39" s="20"/>
      <c r="K39" s="20"/>
      <c r="L39" s="20"/>
      <c r="M39" s="20"/>
      <c r="N39" s="16"/>
      <c r="O39" s="16"/>
      <c r="P39" s="33"/>
    </row>
    <row r="40" spans="1:16" ht="28.5" customHeight="1" x14ac:dyDescent="0.4">
      <c r="A40" s="108">
        <v>31</v>
      </c>
      <c r="B40" s="104" t="s">
        <v>210</v>
      </c>
      <c r="C40" s="105" t="s">
        <v>291</v>
      </c>
      <c r="D40" s="103" t="s">
        <v>351</v>
      </c>
      <c r="E40" s="17"/>
      <c r="F40" s="17"/>
      <c r="G40" s="17"/>
      <c r="H40" s="17"/>
      <c r="I40" s="17"/>
      <c r="J40" s="20"/>
      <c r="K40" s="20"/>
      <c r="L40" s="20"/>
      <c r="M40" s="20"/>
      <c r="N40" s="16"/>
      <c r="O40" s="16"/>
      <c r="P40" s="33"/>
    </row>
    <row r="41" spans="1:16" ht="28.5" customHeight="1" x14ac:dyDescent="0.4">
      <c r="A41" s="108">
        <v>32</v>
      </c>
      <c r="B41" s="104" t="s">
        <v>215</v>
      </c>
      <c r="C41" s="51" t="s">
        <v>288</v>
      </c>
      <c r="D41" s="103" t="s">
        <v>351</v>
      </c>
      <c r="E41" s="17"/>
      <c r="F41" s="17"/>
      <c r="G41" s="17"/>
      <c r="H41" s="17"/>
      <c r="I41" s="17"/>
      <c r="J41" s="20"/>
      <c r="K41" s="20"/>
      <c r="L41" s="20"/>
      <c r="M41" s="20"/>
      <c r="N41" s="16"/>
      <c r="O41" s="16"/>
      <c r="P41" s="33"/>
    </row>
    <row r="42" spans="1:16" ht="28.5" customHeight="1" x14ac:dyDescent="0.4">
      <c r="A42" s="108">
        <v>33</v>
      </c>
      <c r="B42" s="104" t="s">
        <v>217</v>
      </c>
      <c r="C42" s="104" t="s">
        <v>286</v>
      </c>
      <c r="D42" s="106" t="s">
        <v>352</v>
      </c>
      <c r="E42" s="17"/>
      <c r="F42" s="17"/>
      <c r="G42" s="17"/>
      <c r="H42" s="17"/>
      <c r="I42" s="17"/>
      <c r="J42" s="20"/>
      <c r="K42" s="20"/>
      <c r="L42" s="20"/>
      <c r="M42" s="20"/>
      <c r="N42" s="16"/>
      <c r="O42" s="16"/>
      <c r="P42" s="33"/>
    </row>
    <row r="43" spans="1:16" ht="28.5" customHeight="1" x14ac:dyDescent="0.4">
      <c r="A43" s="108">
        <v>34</v>
      </c>
      <c r="B43" s="104" t="s">
        <v>277</v>
      </c>
      <c r="C43" s="51" t="s">
        <v>296</v>
      </c>
      <c r="D43" s="106" t="s">
        <v>352</v>
      </c>
      <c r="E43" s="17"/>
      <c r="F43" s="17"/>
      <c r="G43" s="17"/>
      <c r="H43" s="17"/>
      <c r="I43" s="17"/>
      <c r="J43" s="20"/>
      <c r="K43" s="20"/>
      <c r="L43" s="20"/>
      <c r="M43" s="20"/>
      <c r="N43" s="16"/>
      <c r="O43" s="16"/>
      <c r="P43" s="33"/>
    </row>
    <row r="44" spans="1:16" ht="28.5" customHeight="1" x14ac:dyDescent="0.4">
      <c r="A44" s="108">
        <v>35</v>
      </c>
      <c r="B44" s="104" t="s">
        <v>298</v>
      </c>
      <c r="C44" s="110" t="s">
        <v>339</v>
      </c>
      <c r="D44" s="106" t="s">
        <v>352</v>
      </c>
      <c r="E44" s="17"/>
      <c r="F44" s="17"/>
      <c r="G44" s="17"/>
      <c r="H44" s="17"/>
      <c r="I44" s="17"/>
      <c r="J44" s="20"/>
      <c r="K44" s="20"/>
      <c r="L44" s="20"/>
      <c r="M44" s="20"/>
      <c r="N44" s="16"/>
      <c r="O44" s="16"/>
      <c r="P44" s="33"/>
    </row>
    <row r="45" spans="1:16" ht="28.5" customHeight="1" x14ac:dyDescent="0.4">
      <c r="A45" s="108">
        <v>36</v>
      </c>
      <c r="B45" s="104" t="s">
        <v>302</v>
      </c>
      <c r="C45" s="51" t="s">
        <v>289</v>
      </c>
      <c r="D45" s="106" t="s">
        <v>352</v>
      </c>
      <c r="E45" s="17"/>
      <c r="F45" s="17"/>
      <c r="G45" s="17"/>
      <c r="H45" s="17"/>
      <c r="I45" s="17"/>
      <c r="J45" s="20"/>
      <c r="K45" s="20"/>
      <c r="L45" s="20"/>
      <c r="M45" s="20"/>
      <c r="N45" s="16"/>
      <c r="O45" s="16"/>
      <c r="P45" s="33"/>
    </row>
    <row r="46" spans="1:16" ht="28.5" customHeight="1" x14ac:dyDescent="0.4">
      <c r="A46" s="108">
        <v>37</v>
      </c>
      <c r="B46" s="104" t="s">
        <v>224</v>
      </c>
      <c r="C46" s="110" t="s">
        <v>340</v>
      </c>
      <c r="D46" s="106" t="s">
        <v>352</v>
      </c>
      <c r="E46" s="17"/>
      <c r="F46" s="17"/>
      <c r="G46" s="17"/>
      <c r="H46" s="17"/>
      <c r="I46" s="17"/>
      <c r="J46" s="20"/>
      <c r="K46" s="20"/>
      <c r="L46" s="20"/>
      <c r="M46" s="20"/>
      <c r="N46" s="16"/>
      <c r="O46" s="16"/>
      <c r="P46" s="33"/>
    </row>
    <row r="47" spans="1:16" ht="28.5" customHeight="1" x14ac:dyDescent="0.4">
      <c r="A47" s="108">
        <v>38</v>
      </c>
      <c r="B47" s="104" t="s">
        <v>225</v>
      </c>
      <c r="C47" s="110" t="s">
        <v>339</v>
      </c>
      <c r="D47" s="106" t="s">
        <v>352</v>
      </c>
      <c r="E47" s="17"/>
      <c r="F47" s="17"/>
      <c r="G47" s="17"/>
      <c r="H47" s="17"/>
      <c r="I47" s="17"/>
      <c r="J47" s="20"/>
      <c r="K47" s="20"/>
      <c r="L47" s="20"/>
      <c r="M47" s="20"/>
      <c r="N47" s="16"/>
      <c r="O47" s="16"/>
      <c r="P47" s="33"/>
    </row>
    <row r="48" spans="1:16" ht="28.5" customHeight="1" x14ac:dyDescent="0.4">
      <c r="A48" s="108">
        <v>39</v>
      </c>
      <c r="B48" s="104" t="s">
        <v>226</v>
      </c>
      <c r="C48" s="51" t="s">
        <v>296</v>
      </c>
      <c r="D48" s="106" t="s">
        <v>352</v>
      </c>
      <c r="E48" s="25"/>
      <c r="F48" s="25"/>
      <c r="G48" s="25"/>
      <c r="H48" s="25"/>
      <c r="I48" s="17"/>
      <c r="J48" s="28"/>
      <c r="K48" s="28"/>
      <c r="L48" s="28"/>
      <c r="M48" s="20"/>
      <c r="N48" s="27"/>
      <c r="O48" s="27"/>
      <c r="P48" s="33"/>
    </row>
    <row r="49" spans="1:16" ht="28.5" customHeight="1" x14ac:dyDescent="0.4">
      <c r="A49" s="108">
        <v>40</v>
      </c>
      <c r="B49" s="104" t="s">
        <v>299</v>
      </c>
      <c r="C49" s="51" t="s">
        <v>296</v>
      </c>
      <c r="D49" s="106" t="s">
        <v>352</v>
      </c>
      <c r="E49" s="17"/>
      <c r="F49" s="17"/>
      <c r="G49" s="17"/>
      <c r="H49" s="17"/>
      <c r="I49" s="17"/>
      <c r="J49" s="20"/>
      <c r="K49" s="20"/>
      <c r="L49" s="20"/>
      <c r="M49" s="20"/>
      <c r="N49" s="16"/>
      <c r="O49" s="16"/>
      <c r="P49" s="33"/>
    </row>
    <row r="50" spans="1:16" ht="28.5" customHeight="1" x14ac:dyDescent="0.4">
      <c r="A50" s="108">
        <v>41</v>
      </c>
      <c r="B50" s="104" t="s">
        <v>300</v>
      </c>
      <c r="C50" s="105" t="s">
        <v>288</v>
      </c>
      <c r="D50" s="106" t="s">
        <v>352</v>
      </c>
      <c r="E50" s="17"/>
      <c r="F50" s="17"/>
      <c r="G50" s="17"/>
      <c r="H50" s="17"/>
      <c r="I50" s="17"/>
      <c r="J50" s="20"/>
      <c r="K50" s="20"/>
      <c r="L50" s="20"/>
      <c r="M50" s="20"/>
      <c r="N50" s="16"/>
      <c r="O50" s="16"/>
      <c r="P50" s="33"/>
    </row>
    <row r="51" spans="1:16" s="29" customFormat="1" ht="28.5" customHeight="1" x14ac:dyDescent="0.4">
      <c r="A51" s="108">
        <v>42</v>
      </c>
      <c r="B51" s="104" t="s">
        <v>230</v>
      </c>
      <c r="C51" s="51" t="s">
        <v>293</v>
      </c>
      <c r="D51" s="106" t="s">
        <v>352</v>
      </c>
      <c r="E51" s="25"/>
      <c r="F51" s="25"/>
      <c r="G51" s="25"/>
      <c r="H51" s="25"/>
      <c r="I51" s="17"/>
      <c r="J51" s="28"/>
      <c r="K51" s="28"/>
      <c r="L51" s="28"/>
      <c r="M51" s="28"/>
      <c r="N51" s="27"/>
      <c r="O51" s="27"/>
      <c r="P51" s="34"/>
    </row>
    <row r="52" spans="1:16" ht="28.5" customHeight="1" x14ac:dyDescent="0.4">
      <c r="A52" s="108">
        <v>43</v>
      </c>
      <c r="B52" s="104" t="s">
        <v>231</v>
      </c>
      <c r="C52" s="51" t="s">
        <v>293</v>
      </c>
      <c r="D52" s="106" t="s">
        <v>352</v>
      </c>
      <c r="E52" s="17"/>
      <c r="F52" s="17"/>
      <c r="G52" s="17"/>
      <c r="H52" s="17"/>
      <c r="I52" s="17"/>
      <c r="J52" s="20"/>
      <c r="K52" s="20"/>
      <c r="L52" s="20"/>
      <c r="M52" s="20"/>
      <c r="N52" s="16"/>
      <c r="O52" s="16"/>
      <c r="P52" s="33"/>
    </row>
    <row r="53" spans="1:16" ht="28.5" customHeight="1" x14ac:dyDescent="0.4">
      <c r="A53" s="108">
        <v>44</v>
      </c>
      <c r="B53" s="104" t="s">
        <v>233</v>
      </c>
      <c r="C53" s="110" t="s">
        <v>339</v>
      </c>
      <c r="D53" s="106" t="s">
        <v>352</v>
      </c>
      <c r="E53" s="17"/>
      <c r="F53" s="17"/>
      <c r="G53" s="17"/>
      <c r="H53" s="17"/>
      <c r="I53" s="17"/>
      <c r="J53" s="20"/>
      <c r="K53" s="20"/>
      <c r="L53" s="20"/>
      <c r="M53" s="20"/>
      <c r="N53" s="16"/>
      <c r="O53" s="16"/>
      <c r="P53" s="33"/>
    </row>
    <row r="54" spans="1:16" ht="28.5" customHeight="1" x14ac:dyDescent="0.4">
      <c r="A54" s="108">
        <v>45</v>
      </c>
      <c r="B54" s="104" t="s">
        <v>235</v>
      </c>
      <c r="C54" s="51" t="s">
        <v>286</v>
      </c>
      <c r="D54" s="106" t="s">
        <v>352</v>
      </c>
      <c r="E54" s="17"/>
      <c r="F54" s="17"/>
      <c r="G54" s="17"/>
      <c r="H54" s="17"/>
      <c r="I54" s="17"/>
      <c r="J54" s="20"/>
      <c r="K54" s="20"/>
      <c r="L54" s="20"/>
      <c r="M54" s="20"/>
      <c r="N54" s="16"/>
      <c r="O54" s="16"/>
      <c r="P54" s="33"/>
    </row>
    <row r="55" spans="1:16" ht="28.5" customHeight="1" x14ac:dyDescent="0.4">
      <c r="A55" s="108">
        <v>46</v>
      </c>
      <c r="B55" s="104" t="s">
        <v>236</v>
      </c>
      <c r="C55" s="51" t="s">
        <v>292</v>
      </c>
      <c r="D55" s="106" t="s">
        <v>352</v>
      </c>
      <c r="E55" s="17"/>
      <c r="F55" s="17"/>
      <c r="G55" s="17"/>
      <c r="H55" s="17"/>
      <c r="I55" s="17"/>
      <c r="J55" s="20"/>
      <c r="K55" s="20"/>
      <c r="L55" s="20"/>
      <c r="M55" s="20"/>
      <c r="N55" s="16"/>
      <c r="O55" s="16"/>
      <c r="P55" s="33"/>
    </row>
    <row r="56" spans="1:16" ht="28.5" customHeight="1" x14ac:dyDescent="0.4">
      <c r="A56" s="108">
        <v>47</v>
      </c>
      <c r="B56" s="51" t="s">
        <v>341</v>
      </c>
      <c r="C56" s="51" t="s">
        <v>284</v>
      </c>
      <c r="D56" s="106" t="s">
        <v>352</v>
      </c>
      <c r="E56" s="17"/>
      <c r="F56" s="17"/>
      <c r="G56" s="17"/>
      <c r="H56" s="17"/>
      <c r="I56" s="17"/>
      <c r="J56" s="20"/>
      <c r="K56" s="20"/>
      <c r="L56" s="20"/>
      <c r="M56" s="20"/>
      <c r="N56" s="16"/>
      <c r="O56" s="16"/>
      <c r="P56" s="33"/>
    </row>
    <row r="57" spans="1:16" s="29" customFormat="1" ht="28.5" customHeight="1" x14ac:dyDescent="0.4">
      <c r="A57" s="108">
        <v>48</v>
      </c>
      <c r="B57" s="51" t="s">
        <v>328</v>
      </c>
      <c r="C57" s="51" t="s">
        <v>303</v>
      </c>
      <c r="D57" s="106" t="s">
        <v>352</v>
      </c>
      <c r="E57" s="25"/>
      <c r="F57" s="25"/>
      <c r="G57" s="25"/>
      <c r="H57" s="25"/>
      <c r="I57" s="17"/>
      <c r="J57" s="28"/>
      <c r="K57" s="28"/>
      <c r="L57" s="28"/>
      <c r="M57" s="28"/>
      <c r="N57" s="27"/>
      <c r="O57" s="27"/>
      <c r="P57" s="34"/>
    </row>
    <row r="58" spans="1:16" s="29" customFormat="1" ht="28.5" customHeight="1" x14ac:dyDescent="0.4">
      <c r="A58" s="108">
        <v>49</v>
      </c>
      <c r="B58" s="51" t="s">
        <v>342</v>
      </c>
      <c r="C58" s="51" t="s">
        <v>339</v>
      </c>
      <c r="D58" s="106" t="s">
        <v>352</v>
      </c>
      <c r="E58" s="25"/>
      <c r="F58" s="25"/>
      <c r="G58" s="25"/>
      <c r="H58" s="25"/>
      <c r="I58" s="17"/>
      <c r="J58" s="28"/>
      <c r="K58" s="28"/>
      <c r="L58" s="28"/>
      <c r="M58" s="28"/>
      <c r="N58" s="27"/>
      <c r="O58" s="27"/>
      <c r="P58" s="34"/>
    </row>
    <row r="59" spans="1:16" s="29" customFormat="1" ht="28.5" customHeight="1" x14ac:dyDescent="0.4">
      <c r="A59" s="108">
        <v>50</v>
      </c>
      <c r="B59" s="104" t="s">
        <v>331</v>
      </c>
      <c r="C59" s="107" t="s">
        <v>290</v>
      </c>
      <c r="D59" s="106" t="s">
        <v>352</v>
      </c>
      <c r="E59" s="25"/>
      <c r="F59" s="25"/>
      <c r="G59" s="25"/>
      <c r="H59" s="25"/>
      <c r="I59" s="17"/>
      <c r="J59" s="28"/>
      <c r="K59" s="28"/>
      <c r="L59" s="28"/>
      <c r="M59" s="28"/>
      <c r="N59" s="27"/>
      <c r="O59" s="27"/>
      <c r="P59" s="34"/>
    </row>
    <row r="60" spans="1:16" s="29" customFormat="1" ht="28.5" customHeight="1" x14ac:dyDescent="0.4">
      <c r="A60" s="108">
        <v>51</v>
      </c>
      <c r="B60" s="104" t="s">
        <v>332</v>
      </c>
      <c r="C60" s="107" t="s">
        <v>339</v>
      </c>
      <c r="D60" s="106" t="s">
        <v>352</v>
      </c>
      <c r="E60" s="25"/>
      <c r="F60" s="25"/>
      <c r="G60" s="25"/>
      <c r="H60" s="25"/>
      <c r="I60" s="17"/>
      <c r="J60" s="28"/>
      <c r="K60" s="28"/>
      <c r="L60" s="28"/>
      <c r="M60" s="28"/>
      <c r="N60" s="27"/>
      <c r="O60" s="27"/>
      <c r="P60" s="34"/>
    </row>
    <row r="61" spans="1:16" s="29" customFormat="1" ht="28.5" customHeight="1" x14ac:dyDescent="0.4">
      <c r="A61" s="108">
        <v>52</v>
      </c>
      <c r="B61" s="111" t="s">
        <v>337</v>
      </c>
      <c r="C61" s="107" t="s">
        <v>303</v>
      </c>
      <c r="D61" s="106" t="s">
        <v>352</v>
      </c>
      <c r="E61" s="25"/>
      <c r="F61" s="25"/>
      <c r="G61" s="25"/>
      <c r="H61" s="25"/>
      <c r="I61" s="17"/>
      <c r="J61" s="28"/>
      <c r="K61" s="28"/>
      <c r="L61" s="28"/>
      <c r="M61" s="28"/>
      <c r="N61" s="27"/>
      <c r="O61" s="27"/>
      <c r="P61" s="34"/>
    </row>
    <row r="62" spans="1:16" s="29" customFormat="1" ht="28.5" customHeight="1" x14ac:dyDescent="0.4">
      <c r="A62" s="108">
        <v>53</v>
      </c>
      <c r="B62" s="111" t="s">
        <v>355</v>
      </c>
      <c r="C62" s="107" t="s">
        <v>356</v>
      </c>
      <c r="D62" s="106" t="s">
        <v>353</v>
      </c>
      <c r="E62" s="25"/>
      <c r="F62" s="25"/>
      <c r="G62" s="25"/>
      <c r="H62" s="25"/>
      <c r="I62" s="17"/>
      <c r="J62" s="28"/>
      <c r="K62" s="28"/>
      <c r="L62" s="28"/>
      <c r="M62" s="28"/>
      <c r="N62" s="27"/>
      <c r="O62" s="27"/>
      <c r="P62" s="34"/>
    </row>
    <row r="63" spans="1:16" s="29" customFormat="1" ht="28.5" customHeight="1" x14ac:dyDescent="0.4">
      <c r="A63" s="108">
        <v>54</v>
      </c>
      <c r="B63" s="111" t="s">
        <v>357</v>
      </c>
      <c r="C63" s="107" t="s">
        <v>306</v>
      </c>
      <c r="D63" s="106" t="s">
        <v>353</v>
      </c>
      <c r="E63" s="25"/>
      <c r="F63" s="25"/>
      <c r="G63" s="25"/>
      <c r="H63" s="25"/>
      <c r="I63" s="17"/>
      <c r="J63" s="28"/>
      <c r="K63" s="28"/>
      <c r="L63" s="28"/>
      <c r="M63" s="28"/>
      <c r="N63" s="27"/>
      <c r="O63" s="27"/>
      <c r="P63" s="34"/>
    </row>
    <row r="64" spans="1:16" ht="39.75" customHeight="1" x14ac:dyDescent="0.4">
      <c r="A64" s="108">
        <v>55</v>
      </c>
      <c r="B64" s="111" t="s">
        <v>358</v>
      </c>
      <c r="C64" s="107" t="s">
        <v>306</v>
      </c>
      <c r="D64" s="106" t="s">
        <v>353</v>
      </c>
      <c r="E64" s="17"/>
      <c r="F64" s="17"/>
      <c r="G64" s="17"/>
      <c r="H64" s="17"/>
      <c r="I64" s="17"/>
      <c r="J64" s="20"/>
      <c r="K64" s="20"/>
      <c r="L64" s="20"/>
      <c r="M64" s="20"/>
      <c r="N64" s="16"/>
      <c r="O64" s="16"/>
      <c r="P64" s="33"/>
    </row>
    <row r="65" spans="1:16" ht="28.5" customHeight="1" x14ac:dyDescent="0.4">
      <c r="A65" s="108">
        <v>56</v>
      </c>
      <c r="B65" s="111" t="s">
        <v>359</v>
      </c>
      <c r="C65" s="107" t="s">
        <v>306</v>
      </c>
      <c r="D65" s="106" t="s">
        <v>353</v>
      </c>
      <c r="E65" s="17"/>
      <c r="F65" s="17"/>
      <c r="G65" s="17"/>
      <c r="H65" s="17"/>
      <c r="I65" s="17"/>
      <c r="J65" s="20"/>
      <c r="K65" s="20"/>
      <c r="L65" s="20"/>
      <c r="M65" s="20"/>
      <c r="N65" s="16"/>
      <c r="O65" s="16"/>
      <c r="P65" s="33"/>
    </row>
    <row r="66" spans="1:16" ht="28.5" customHeight="1" x14ac:dyDescent="0.4">
      <c r="A66" s="108">
        <v>57</v>
      </c>
      <c r="B66" s="111" t="s">
        <v>360</v>
      </c>
      <c r="C66" s="107" t="s">
        <v>306</v>
      </c>
      <c r="D66" s="106" t="s">
        <v>353</v>
      </c>
      <c r="E66" s="17"/>
      <c r="F66" s="17"/>
      <c r="G66" s="17"/>
      <c r="H66" s="17"/>
      <c r="I66" s="17"/>
      <c r="J66" s="20"/>
      <c r="K66" s="20"/>
      <c r="L66" s="20"/>
      <c r="M66" s="20"/>
      <c r="N66" s="16"/>
      <c r="O66" s="16"/>
      <c r="P66" s="33"/>
    </row>
    <row r="67" spans="1:16" ht="28.5" customHeight="1" x14ac:dyDescent="0.4">
      <c r="A67" s="108">
        <v>58</v>
      </c>
      <c r="B67" s="111" t="s">
        <v>361</v>
      </c>
      <c r="C67" s="107" t="s">
        <v>306</v>
      </c>
      <c r="D67" s="106" t="s">
        <v>353</v>
      </c>
      <c r="E67" s="17"/>
      <c r="F67" s="17"/>
      <c r="G67" s="17"/>
      <c r="H67" s="17"/>
      <c r="I67" s="17"/>
      <c r="J67" s="20"/>
      <c r="K67" s="20"/>
      <c r="L67" s="20"/>
      <c r="M67" s="20"/>
      <c r="N67" s="16"/>
      <c r="O67" s="16"/>
      <c r="P67" s="33"/>
    </row>
    <row r="68" spans="1:16" ht="28.5" customHeight="1" x14ac:dyDescent="0.4">
      <c r="A68" s="108">
        <v>59</v>
      </c>
      <c r="B68" s="111" t="s">
        <v>362</v>
      </c>
      <c r="C68" s="107" t="s">
        <v>356</v>
      </c>
      <c r="D68" s="106" t="s">
        <v>353</v>
      </c>
      <c r="E68" s="17"/>
      <c r="F68" s="17"/>
      <c r="G68" s="17"/>
      <c r="H68" s="17"/>
      <c r="I68" s="17"/>
      <c r="J68" s="20"/>
      <c r="K68" s="20"/>
      <c r="L68" s="20"/>
      <c r="M68" s="20"/>
      <c r="N68" s="16"/>
      <c r="O68" s="16"/>
      <c r="P68" s="33"/>
    </row>
    <row r="69" spans="1:16" ht="28.5" customHeight="1" x14ac:dyDescent="0.4">
      <c r="A69" s="108">
        <v>60</v>
      </c>
      <c r="B69" s="111" t="s">
        <v>363</v>
      </c>
      <c r="C69" s="107" t="s">
        <v>356</v>
      </c>
      <c r="D69" s="106" t="s">
        <v>353</v>
      </c>
      <c r="E69" s="17"/>
      <c r="F69" s="17"/>
      <c r="G69" s="17"/>
      <c r="H69" s="17"/>
      <c r="I69" s="17"/>
      <c r="J69" s="20"/>
      <c r="K69" s="20"/>
      <c r="L69" s="20"/>
      <c r="M69" s="20"/>
      <c r="N69" s="16"/>
      <c r="O69" s="16"/>
      <c r="P69" s="33"/>
    </row>
    <row r="70" spans="1:16" ht="28.5" customHeight="1" x14ac:dyDescent="0.4">
      <c r="A70" s="108">
        <v>61</v>
      </c>
      <c r="B70" s="111" t="s">
        <v>364</v>
      </c>
      <c r="C70" s="107" t="s">
        <v>306</v>
      </c>
      <c r="D70" s="106" t="s">
        <v>353</v>
      </c>
      <c r="E70" s="17"/>
      <c r="F70" s="17"/>
      <c r="G70" s="17"/>
      <c r="H70" s="17"/>
      <c r="I70" s="17"/>
      <c r="J70" s="20"/>
      <c r="K70" s="20"/>
      <c r="L70" s="20"/>
      <c r="M70" s="20"/>
      <c r="N70" s="16"/>
      <c r="O70" s="16"/>
      <c r="P70" s="33"/>
    </row>
    <row r="71" spans="1:16" ht="28.5" customHeight="1" x14ac:dyDescent="0.4">
      <c r="A71" s="108">
        <v>62</v>
      </c>
      <c r="B71" s="111" t="s">
        <v>365</v>
      </c>
      <c r="C71" s="107" t="s">
        <v>356</v>
      </c>
      <c r="D71" s="106" t="s">
        <v>353</v>
      </c>
      <c r="E71" s="17"/>
      <c r="F71" s="17"/>
      <c r="G71" s="17"/>
      <c r="H71" s="17"/>
      <c r="I71" s="17"/>
      <c r="J71" s="20"/>
      <c r="K71" s="20"/>
      <c r="L71" s="20"/>
      <c r="M71" s="20"/>
      <c r="N71" s="16"/>
      <c r="O71" s="16"/>
      <c r="P71" s="33"/>
    </row>
    <row r="72" spans="1:16" ht="28.5" customHeight="1" x14ac:dyDescent="0.4">
      <c r="A72" s="108">
        <v>63</v>
      </c>
      <c r="B72" s="111" t="s">
        <v>366</v>
      </c>
      <c r="C72" s="107" t="s">
        <v>306</v>
      </c>
      <c r="D72" s="106" t="s">
        <v>353</v>
      </c>
      <c r="E72" s="17"/>
      <c r="F72" s="17"/>
      <c r="G72" s="17"/>
      <c r="H72" s="17"/>
      <c r="I72" s="17"/>
      <c r="J72" s="20"/>
      <c r="K72" s="20"/>
      <c r="L72" s="20"/>
      <c r="M72" s="20"/>
      <c r="N72" s="16"/>
      <c r="O72" s="16"/>
      <c r="P72" s="33"/>
    </row>
    <row r="73" spans="1:16" ht="28.5" customHeight="1" x14ac:dyDescent="0.4">
      <c r="A73" s="108">
        <v>64</v>
      </c>
      <c r="B73" s="111" t="s">
        <v>367</v>
      </c>
      <c r="C73" s="107" t="s">
        <v>282</v>
      </c>
      <c r="D73" s="106" t="s">
        <v>353</v>
      </c>
      <c r="E73" s="17"/>
      <c r="F73" s="17"/>
      <c r="G73" s="17"/>
      <c r="H73" s="17"/>
      <c r="I73" s="17"/>
      <c r="J73" s="20"/>
      <c r="K73" s="20"/>
      <c r="L73" s="20"/>
      <c r="M73" s="20"/>
      <c r="N73" s="16"/>
      <c r="O73" s="16"/>
      <c r="P73" s="33"/>
    </row>
    <row r="74" spans="1:16" customFormat="1" ht="28.5" customHeight="1" x14ac:dyDescent="0.4">
      <c r="A74" s="108">
        <v>65</v>
      </c>
      <c r="B74" s="111" t="s">
        <v>368</v>
      </c>
      <c r="C74" s="107" t="s">
        <v>356</v>
      </c>
      <c r="D74" s="106" t="s">
        <v>353</v>
      </c>
      <c r="E74" s="38"/>
      <c r="F74" s="38"/>
      <c r="G74" s="38"/>
      <c r="H74" s="38"/>
      <c r="I74" s="17"/>
      <c r="J74" s="39"/>
      <c r="K74" s="39"/>
      <c r="L74" s="42"/>
      <c r="M74" s="42"/>
      <c r="N74" s="41"/>
      <c r="O74" s="41"/>
      <c r="P74" s="35"/>
    </row>
    <row r="75" spans="1:16" ht="28.5" customHeight="1" x14ac:dyDescent="0.4">
      <c r="A75" s="108">
        <v>66</v>
      </c>
      <c r="B75" s="111" t="s">
        <v>369</v>
      </c>
      <c r="C75" s="107" t="s">
        <v>356</v>
      </c>
      <c r="D75" s="106" t="s">
        <v>353</v>
      </c>
      <c r="E75" s="18"/>
      <c r="F75" s="18"/>
      <c r="G75" s="18"/>
      <c r="H75" s="18"/>
      <c r="I75" s="17"/>
      <c r="J75" s="39"/>
      <c r="K75" s="39"/>
      <c r="L75" s="39"/>
      <c r="M75" s="39"/>
      <c r="N75" s="41"/>
      <c r="O75" s="41"/>
      <c r="P75" s="33"/>
    </row>
    <row r="76" spans="1:16" s="29" customFormat="1" ht="28.5" customHeight="1" x14ac:dyDescent="0.4">
      <c r="A76" s="108">
        <v>67</v>
      </c>
      <c r="B76" s="111" t="s">
        <v>370</v>
      </c>
      <c r="C76" s="107" t="s">
        <v>356</v>
      </c>
      <c r="D76" s="106" t="s">
        <v>353</v>
      </c>
      <c r="E76" s="25"/>
      <c r="F76" s="25"/>
      <c r="G76" s="25"/>
      <c r="H76" s="25"/>
      <c r="I76" s="17"/>
      <c r="J76" s="28"/>
      <c r="K76" s="28"/>
      <c r="L76" s="28"/>
      <c r="M76" s="28"/>
      <c r="N76" s="27"/>
      <c r="O76" s="27"/>
      <c r="P76" s="34"/>
    </row>
    <row r="77" spans="1:16" s="29" customFormat="1" ht="28.5" customHeight="1" x14ac:dyDescent="0.4">
      <c r="A77" s="108">
        <v>68</v>
      </c>
      <c r="B77" s="111" t="s">
        <v>371</v>
      </c>
      <c r="C77" s="107" t="s">
        <v>306</v>
      </c>
      <c r="D77" s="106" t="s">
        <v>353</v>
      </c>
      <c r="E77" s="25"/>
      <c r="F77" s="25"/>
      <c r="G77" s="25"/>
      <c r="H77" s="25"/>
      <c r="I77" s="17"/>
      <c r="J77" s="28"/>
      <c r="K77" s="28"/>
      <c r="L77" s="28"/>
      <c r="M77" s="28"/>
      <c r="N77" s="27"/>
      <c r="O77" s="27"/>
      <c r="P77" s="34"/>
    </row>
    <row r="78" spans="1:16" s="29" customFormat="1" ht="28.5" customHeight="1" x14ac:dyDescent="0.4">
      <c r="A78" s="108">
        <v>69</v>
      </c>
      <c r="B78" s="111" t="s">
        <v>372</v>
      </c>
      <c r="C78" s="107" t="s">
        <v>306</v>
      </c>
      <c r="D78" s="106" t="s">
        <v>353</v>
      </c>
      <c r="E78" s="25"/>
      <c r="F78" s="25"/>
      <c r="G78" s="25"/>
      <c r="H78" s="25"/>
      <c r="I78" s="17"/>
      <c r="J78" s="28"/>
      <c r="K78" s="28"/>
      <c r="L78" s="28"/>
      <c r="M78" s="28"/>
      <c r="N78" s="27"/>
      <c r="O78" s="27"/>
      <c r="P78" s="34"/>
    </row>
    <row r="79" spans="1:16" ht="28.5" customHeight="1" x14ac:dyDescent="0.4">
      <c r="A79" s="108">
        <v>70</v>
      </c>
      <c r="B79" s="111" t="s">
        <v>373</v>
      </c>
      <c r="C79" s="107" t="s">
        <v>306</v>
      </c>
      <c r="D79" s="106" t="s">
        <v>353</v>
      </c>
      <c r="E79" s="18"/>
      <c r="F79" s="18"/>
      <c r="G79" s="18"/>
      <c r="H79" s="18"/>
      <c r="I79" s="17"/>
      <c r="J79" s="39"/>
      <c r="K79" s="39"/>
      <c r="L79" s="39"/>
      <c r="M79" s="39"/>
      <c r="N79" s="41"/>
      <c r="O79" s="41"/>
      <c r="P79" s="33"/>
    </row>
    <row r="80" spans="1:16" ht="28.5" customHeight="1" x14ac:dyDescent="0.4">
      <c r="A80" s="108">
        <v>71</v>
      </c>
      <c r="B80" s="111" t="s">
        <v>374</v>
      </c>
      <c r="C80" s="107" t="s">
        <v>306</v>
      </c>
      <c r="D80" s="106" t="s">
        <v>353</v>
      </c>
      <c r="E80" s="17"/>
      <c r="F80" s="17"/>
      <c r="G80" s="17"/>
      <c r="H80" s="17"/>
      <c r="I80" s="17"/>
      <c r="J80" s="20"/>
      <c r="K80" s="20"/>
      <c r="L80" s="20"/>
      <c r="M80" s="20"/>
      <c r="N80" s="41"/>
      <c r="O80" s="41"/>
      <c r="P80" s="33"/>
    </row>
    <row r="81" spans="1:16" ht="28.5" customHeight="1" x14ac:dyDescent="0.4">
      <c r="A81" s="108">
        <v>72</v>
      </c>
      <c r="B81" s="111" t="s">
        <v>375</v>
      </c>
      <c r="C81" s="107" t="s">
        <v>306</v>
      </c>
      <c r="D81" s="106" t="s">
        <v>353</v>
      </c>
      <c r="E81" s="17"/>
      <c r="F81" s="17"/>
      <c r="G81" s="17"/>
      <c r="H81" s="17"/>
      <c r="I81" s="17"/>
      <c r="J81" s="20"/>
      <c r="K81" s="20"/>
      <c r="L81" s="20"/>
      <c r="M81" s="20"/>
      <c r="N81" s="16"/>
      <c r="O81" s="16"/>
      <c r="P81" s="33"/>
    </row>
    <row r="82" spans="1:16" ht="28.5" customHeight="1" x14ac:dyDescent="0.4">
      <c r="A82" s="108">
        <v>73</v>
      </c>
      <c r="B82" s="111" t="s">
        <v>376</v>
      </c>
      <c r="C82" s="107" t="s">
        <v>306</v>
      </c>
      <c r="D82" s="106" t="s">
        <v>353</v>
      </c>
      <c r="E82" s="17"/>
      <c r="F82" s="17"/>
      <c r="G82" s="17"/>
      <c r="H82" s="17"/>
      <c r="I82" s="17"/>
      <c r="J82" s="20"/>
      <c r="K82" s="20"/>
      <c r="L82" s="20"/>
      <c r="M82" s="20"/>
      <c r="N82" s="16"/>
      <c r="O82" s="16"/>
      <c r="P82" s="33"/>
    </row>
    <row r="83" spans="1:16" ht="28.5" customHeight="1" x14ac:dyDescent="0.4">
      <c r="A83" s="108">
        <v>74</v>
      </c>
      <c r="B83" s="111" t="s">
        <v>377</v>
      </c>
      <c r="C83" s="107" t="s">
        <v>306</v>
      </c>
      <c r="D83" s="106" t="s">
        <v>353</v>
      </c>
      <c r="E83" s="17"/>
      <c r="F83" s="17"/>
      <c r="G83" s="17"/>
      <c r="H83" s="17"/>
      <c r="I83" s="17"/>
      <c r="J83" s="20"/>
      <c r="K83" s="20"/>
      <c r="L83" s="20"/>
      <c r="M83" s="20"/>
      <c r="N83" s="16"/>
      <c r="O83" s="16"/>
      <c r="P83" s="33"/>
    </row>
    <row r="84" spans="1:16" ht="28.5" customHeight="1" x14ac:dyDescent="0.4">
      <c r="A84" s="108">
        <v>75</v>
      </c>
      <c r="B84" s="111" t="s">
        <v>378</v>
      </c>
      <c r="C84" s="107" t="s">
        <v>306</v>
      </c>
      <c r="D84" s="106" t="s">
        <v>353</v>
      </c>
      <c r="E84" s="19"/>
      <c r="F84" s="19"/>
      <c r="G84" s="19"/>
      <c r="H84" s="19"/>
      <c r="I84" s="17"/>
      <c r="J84" s="20"/>
      <c r="K84" s="20"/>
      <c r="L84" s="20"/>
      <c r="M84" s="20"/>
      <c r="N84" s="16"/>
      <c r="O84" s="16"/>
      <c r="P84" s="33"/>
    </row>
    <row r="85" spans="1:16" ht="28.5" customHeight="1" x14ac:dyDescent="0.4">
      <c r="A85" s="108">
        <v>76</v>
      </c>
      <c r="B85" s="111" t="s">
        <v>379</v>
      </c>
      <c r="C85" s="107" t="s">
        <v>306</v>
      </c>
      <c r="D85" s="106" t="s">
        <v>353</v>
      </c>
      <c r="E85" s="18"/>
      <c r="F85" s="18"/>
      <c r="G85" s="18"/>
      <c r="H85" s="18"/>
      <c r="I85" s="17"/>
      <c r="J85" s="20"/>
      <c r="K85" s="20"/>
      <c r="L85" s="20"/>
      <c r="M85" s="20"/>
      <c r="N85" s="41"/>
      <c r="O85" s="41"/>
      <c r="P85" s="33"/>
    </row>
    <row r="86" spans="1:16" ht="28.5" customHeight="1" x14ac:dyDescent="0.4">
      <c r="A86" s="108">
        <v>77</v>
      </c>
      <c r="B86" s="111" t="s">
        <v>334</v>
      </c>
      <c r="C86" s="107" t="s">
        <v>306</v>
      </c>
      <c r="D86" s="106" t="s">
        <v>353</v>
      </c>
      <c r="E86" s="17"/>
      <c r="F86" s="17"/>
      <c r="G86" s="17"/>
      <c r="H86" s="17"/>
      <c r="I86" s="17"/>
      <c r="J86" s="20"/>
      <c r="K86" s="20"/>
      <c r="L86" s="20"/>
      <c r="M86" s="20"/>
      <c r="N86" s="41"/>
      <c r="O86" s="41"/>
      <c r="P86" s="33"/>
    </row>
    <row r="87" spans="1:16" ht="28.5" customHeight="1" x14ac:dyDescent="0.4">
      <c r="A87" s="108">
        <v>78</v>
      </c>
      <c r="B87" s="111" t="s">
        <v>335</v>
      </c>
      <c r="C87" s="107" t="s">
        <v>282</v>
      </c>
      <c r="D87" s="106" t="s">
        <v>353</v>
      </c>
      <c r="E87" s="17"/>
      <c r="F87" s="17"/>
      <c r="G87" s="17"/>
      <c r="H87" s="17"/>
      <c r="I87" s="17"/>
      <c r="J87" s="20"/>
      <c r="K87" s="20"/>
      <c r="L87" s="20"/>
      <c r="M87" s="20"/>
      <c r="N87" s="41"/>
      <c r="O87" s="41"/>
      <c r="P87" s="33"/>
    </row>
    <row r="88" spans="1:16" ht="28.5" customHeight="1" x14ac:dyDescent="0.4">
      <c r="A88" s="150" t="s">
        <v>91</v>
      </c>
      <c r="B88" s="151"/>
      <c r="C88" s="152"/>
      <c r="D88" s="16"/>
      <c r="E88" s="17"/>
      <c r="F88" s="17"/>
      <c r="G88" s="17"/>
      <c r="H88" s="17"/>
      <c r="I88" s="17"/>
      <c r="J88" s="20"/>
      <c r="K88" s="20"/>
      <c r="L88" s="20"/>
      <c r="M88" s="20"/>
      <c r="N88" s="16"/>
      <c r="O88" s="16"/>
      <c r="P88" s="33"/>
    </row>
    <row r="89" spans="1:16" ht="28.5" customHeight="1" x14ac:dyDescent="0.4">
      <c r="A89" s="150" t="s">
        <v>82</v>
      </c>
      <c r="B89" s="151"/>
      <c r="C89" s="152"/>
      <c r="D89" s="16"/>
      <c r="E89" s="17"/>
      <c r="F89" s="17"/>
      <c r="G89" s="17"/>
      <c r="H89" s="17"/>
      <c r="I89" s="17"/>
      <c r="J89" s="20"/>
      <c r="K89" s="20"/>
      <c r="L89" s="20"/>
      <c r="M89" s="20"/>
      <c r="N89" s="16"/>
      <c r="O89" s="16"/>
      <c r="P89" s="33"/>
    </row>
    <row r="90" spans="1:16" ht="28.5" customHeight="1" x14ac:dyDescent="0.4">
      <c r="A90" s="150" t="s">
        <v>51</v>
      </c>
      <c r="B90" s="151"/>
      <c r="C90" s="152"/>
      <c r="D90" s="16"/>
      <c r="E90" s="17"/>
      <c r="F90" s="17"/>
      <c r="G90" s="17"/>
      <c r="H90" s="17"/>
      <c r="I90" s="17"/>
      <c r="J90" s="20"/>
      <c r="K90" s="20"/>
      <c r="L90" s="20"/>
      <c r="M90" s="20"/>
      <c r="N90" s="16"/>
      <c r="O90" s="16"/>
      <c r="P90" s="33"/>
    </row>
    <row r="91" spans="1:16" ht="21.95" customHeight="1" x14ac:dyDescent="0.4">
      <c r="B91" s="30"/>
      <c r="C91" s="30"/>
      <c r="D91" s="30"/>
      <c r="E91" s="23"/>
      <c r="F91" s="23"/>
      <c r="G91" s="23"/>
      <c r="H91" s="23"/>
      <c r="I91" s="14"/>
      <c r="J91" s="31"/>
      <c r="K91" s="31"/>
      <c r="L91" s="31"/>
      <c r="M91" s="31"/>
      <c r="N91" s="14"/>
      <c r="O91" s="14"/>
    </row>
    <row r="92" spans="1:16" s="112" customFormat="1" ht="21.95" customHeight="1" x14ac:dyDescent="0.4">
      <c r="B92" s="112" t="s">
        <v>15</v>
      </c>
      <c r="C92" s="5"/>
      <c r="D92" s="153" t="s">
        <v>40</v>
      </c>
      <c r="E92" s="153"/>
      <c r="F92" s="153"/>
      <c r="G92" s="153"/>
      <c r="H92" s="153"/>
      <c r="I92" s="153"/>
      <c r="J92" s="113"/>
      <c r="K92" s="32"/>
      <c r="L92" s="32"/>
      <c r="M92" s="114" t="s">
        <v>17</v>
      </c>
      <c r="N92" s="3"/>
      <c r="O92" s="3"/>
    </row>
    <row r="93" spans="1:16" s="112" customFormat="1" ht="21.95" customHeight="1" x14ac:dyDescent="0.4">
      <c r="B93" s="112" t="s">
        <v>18</v>
      </c>
      <c r="D93" s="6"/>
      <c r="E93" s="24"/>
      <c r="F93" s="24"/>
      <c r="G93" s="24"/>
      <c r="H93" s="24"/>
      <c r="I93" s="6"/>
      <c r="J93" s="114"/>
      <c r="K93" s="114"/>
      <c r="L93" s="114"/>
      <c r="M93" s="114"/>
      <c r="N93" s="3"/>
      <c r="O93" s="3"/>
    </row>
    <row r="94" spans="1:16" customFormat="1" ht="21.95" customHeight="1" x14ac:dyDescent="0.4">
      <c r="E94" s="22"/>
      <c r="F94" s="22"/>
      <c r="G94" s="22"/>
      <c r="H94" s="22"/>
      <c r="J94" s="21"/>
      <c r="K94" s="21"/>
      <c r="L94" s="21"/>
      <c r="M94" s="21"/>
    </row>
    <row r="95" spans="1:16" customFormat="1" ht="21.95" customHeight="1" x14ac:dyDescent="0.4">
      <c r="A95" t="s">
        <v>41</v>
      </c>
      <c r="D95" s="22"/>
      <c r="I95" s="21"/>
      <c r="J95" s="21"/>
      <c r="K95" s="21"/>
      <c r="L95" s="21"/>
    </row>
    <row r="96" spans="1:16" ht="21.95" customHeight="1" x14ac:dyDescent="0.4">
      <c r="B96" s="14"/>
      <c r="C96" s="14"/>
      <c r="D96" s="14"/>
      <c r="E96" s="23"/>
      <c r="F96" s="23"/>
      <c r="G96" s="23"/>
      <c r="H96" s="23"/>
      <c r="I96" s="14"/>
      <c r="J96" s="31"/>
      <c r="K96" s="31"/>
      <c r="L96" s="31"/>
      <c r="M96" s="31"/>
      <c r="N96" s="14"/>
      <c r="O96" s="14"/>
    </row>
    <row r="97" spans="2:15" ht="21.95" customHeight="1" x14ac:dyDescent="0.4">
      <c r="B97" s="14"/>
      <c r="C97" s="14"/>
      <c r="D97" s="14"/>
      <c r="E97" s="23"/>
      <c r="F97" s="23"/>
      <c r="G97" s="23"/>
      <c r="H97" s="23"/>
      <c r="I97" s="14"/>
      <c r="J97" s="31"/>
      <c r="K97" s="31"/>
      <c r="L97" s="31"/>
      <c r="M97" s="31"/>
      <c r="N97" s="14"/>
      <c r="O97" s="14"/>
    </row>
    <row r="98" spans="2:15" ht="21.95" customHeight="1" x14ac:dyDescent="0.4">
      <c r="B98" s="14"/>
      <c r="C98" s="14"/>
      <c r="D98" s="14"/>
      <c r="E98" s="23"/>
      <c r="F98" s="23"/>
      <c r="G98" s="23"/>
      <c r="H98" s="23"/>
      <c r="I98" s="14"/>
      <c r="J98" s="31"/>
      <c r="K98" s="31"/>
      <c r="L98" s="31"/>
      <c r="M98" s="31"/>
      <c r="N98" s="14"/>
      <c r="O98" s="14"/>
    </row>
    <row r="99" spans="2:15" ht="21.95" customHeight="1" x14ac:dyDescent="0.4">
      <c r="B99" s="14"/>
      <c r="C99" s="14"/>
      <c r="D99" s="14"/>
      <c r="E99" s="23"/>
      <c r="F99" s="23"/>
      <c r="G99" s="23"/>
      <c r="H99" s="23"/>
      <c r="I99" s="14"/>
      <c r="J99" s="31"/>
      <c r="K99" s="31"/>
      <c r="L99" s="31"/>
      <c r="M99" s="31"/>
      <c r="N99" s="14"/>
      <c r="O99" s="14"/>
    </row>
    <row r="100" spans="2:15" ht="18.75" customHeight="1" x14ac:dyDescent="0.4">
      <c r="B100" s="14"/>
      <c r="C100" s="14"/>
      <c r="D100" s="14"/>
      <c r="E100" s="23"/>
      <c r="F100" s="23"/>
      <c r="G100" s="23"/>
      <c r="H100" s="23"/>
      <c r="I100" s="14"/>
      <c r="J100" s="31"/>
      <c r="K100" s="31"/>
      <c r="L100" s="31"/>
      <c r="M100" s="31"/>
      <c r="N100" s="14"/>
      <c r="O100" s="14"/>
    </row>
    <row r="101" spans="2:15" ht="18.75" customHeight="1" x14ac:dyDescent="0.4">
      <c r="B101" s="14"/>
      <c r="C101" s="14"/>
      <c r="D101" s="14"/>
      <c r="E101" s="23"/>
      <c r="F101" s="23"/>
      <c r="G101" s="23"/>
      <c r="H101" s="23"/>
      <c r="I101" s="14"/>
      <c r="J101" s="31"/>
      <c r="K101" s="31"/>
      <c r="L101" s="31"/>
      <c r="M101" s="31"/>
      <c r="N101" s="14"/>
      <c r="O101" s="14"/>
    </row>
    <row r="102" spans="2:15" ht="18.75" customHeight="1" x14ac:dyDescent="0.4">
      <c r="B102" s="14"/>
      <c r="C102" s="14"/>
      <c r="D102" s="14"/>
      <c r="E102" s="23"/>
      <c r="F102" s="23"/>
      <c r="G102" s="23"/>
      <c r="H102" s="23"/>
      <c r="I102" s="14"/>
      <c r="J102" s="31"/>
      <c r="K102" s="31"/>
      <c r="L102" s="31"/>
      <c r="M102" s="31"/>
      <c r="N102" s="14"/>
      <c r="O102" s="14"/>
    </row>
    <row r="103" spans="2:15" ht="18.75" customHeight="1" x14ac:dyDescent="0.4">
      <c r="B103" s="14"/>
      <c r="C103" s="14"/>
      <c r="D103" s="14"/>
      <c r="E103" s="23"/>
      <c r="F103" s="23"/>
      <c r="G103" s="23"/>
      <c r="H103" s="23"/>
      <c r="I103" s="14"/>
      <c r="J103" s="31"/>
      <c r="K103" s="31"/>
      <c r="L103" s="31"/>
      <c r="M103" s="31"/>
      <c r="N103" s="14"/>
      <c r="O103" s="14"/>
    </row>
    <row r="104" spans="2:15" ht="18.75" customHeight="1" x14ac:dyDescent="0.4">
      <c r="B104" s="14"/>
      <c r="C104" s="14"/>
      <c r="D104" s="14"/>
      <c r="E104" s="23"/>
      <c r="F104" s="23"/>
      <c r="G104" s="23"/>
      <c r="H104" s="23"/>
      <c r="I104" s="14"/>
      <c r="J104" s="31"/>
      <c r="K104" s="31"/>
      <c r="L104" s="31"/>
      <c r="M104" s="31"/>
      <c r="N104" s="14"/>
      <c r="O104" s="14"/>
    </row>
    <row r="105" spans="2:15" ht="18.75" customHeight="1" x14ac:dyDescent="0.4">
      <c r="B105" s="14"/>
      <c r="C105" s="14"/>
      <c r="D105" s="14"/>
      <c r="E105" s="23"/>
      <c r="F105" s="23"/>
      <c r="G105" s="23"/>
      <c r="H105" s="23"/>
      <c r="I105" s="14"/>
      <c r="J105" s="31"/>
      <c r="K105" s="31"/>
      <c r="L105" s="31"/>
      <c r="M105" s="31"/>
      <c r="N105" s="14"/>
      <c r="O105" s="14"/>
    </row>
    <row r="106" spans="2:15" ht="18.75" customHeight="1" x14ac:dyDescent="0.4">
      <c r="B106" s="14"/>
      <c r="C106" s="14"/>
      <c r="D106" s="14"/>
      <c r="E106" s="23"/>
      <c r="F106" s="23"/>
      <c r="G106" s="23"/>
      <c r="H106" s="23"/>
      <c r="I106" s="14"/>
      <c r="J106" s="31"/>
      <c r="K106" s="31"/>
      <c r="L106" s="31"/>
      <c r="M106" s="31"/>
      <c r="N106" s="14"/>
      <c r="O106" s="14"/>
    </row>
    <row r="107" spans="2:15" ht="18.75" customHeight="1" x14ac:dyDescent="0.4">
      <c r="B107" s="14"/>
      <c r="C107" s="14"/>
      <c r="D107" s="14"/>
      <c r="E107" s="23"/>
      <c r="F107" s="23"/>
      <c r="G107" s="23"/>
      <c r="H107" s="23"/>
      <c r="I107" s="14"/>
      <c r="J107" s="31"/>
      <c r="K107" s="31"/>
      <c r="L107" s="31"/>
      <c r="M107" s="31"/>
      <c r="N107" s="14"/>
      <c r="O107" s="14"/>
    </row>
    <row r="108" spans="2:15" ht="18.75" customHeight="1" x14ac:dyDescent="0.4">
      <c r="B108" s="14"/>
      <c r="C108" s="14"/>
      <c r="D108" s="14"/>
      <c r="E108" s="23"/>
      <c r="F108" s="23"/>
      <c r="G108" s="23"/>
      <c r="H108" s="23"/>
      <c r="I108" s="14"/>
      <c r="J108" s="31"/>
      <c r="K108" s="31"/>
      <c r="L108" s="31"/>
      <c r="M108" s="31"/>
      <c r="N108" s="14"/>
      <c r="O108" s="14"/>
    </row>
    <row r="109" spans="2:15" ht="18.75" customHeight="1" x14ac:dyDescent="0.4">
      <c r="B109" s="14"/>
      <c r="C109" s="14"/>
      <c r="D109" s="14"/>
      <c r="E109" s="23"/>
      <c r="F109" s="23"/>
      <c r="G109" s="23"/>
      <c r="H109" s="23"/>
      <c r="I109" s="14"/>
      <c r="J109" s="31"/>
      <c r="K109" s="31"/>
      <c r="L109" s="31"/>
      <c r="M109" s="31"/>
      <c r="N109" s="14"/>
      <c r="O109" s="14"/>
    </row>
    <row r="110" spans="2:15" ht="18.75" customHeight="1" x14ac:dyDescent="0.4">
      <c r="B110" s="14"/>
      <c r="C110" s="14"/>
      <c r="D110" s="14"/>
      <c r="E110" s="23"/>
      <c r="F110" s="23"/>
      <c r="G110" s="23"/>
      <c r="H110" s="23"/>
      <c r="I110" s="14"/>
      <c r="J110" s="31"/>
      <c r="K110" s="31"/>
      <c r="L110" s="31"/>
      <c r="M110" s="31"/>
      <c r="N110" s="14"/>
      <c r="O110" s="14"/>
    </row>
    <row r="111" spans="2:15" ht="18.75" customHeight="1" x14ac:dyDescent="0.4">
      <c r="B111" s="14"/>
      <c r="C111" s="14"/>
      <c r="D111" s="14"/>
      <c r="E111" s="23"/>
      <c r="F111" s="23"/>
      <c r="G111" s="23"/>
      <c r="H111" s="23"/>
      <c r="I111" s="14"/>
      <c r="J111" s="31"/>
      <c r="K111" s="31"/>
      <c r="L111" s="31"/>
      <c r="M111" s="31"/>
      <c r="N111" s="14"/>
      <c r="O111" s="14"/>
    </row>
    <row r="112" spans="2:15" ht="18.75" customHeight="1" x14ac:dyDescent="0.4">
      <c r="B112" s="14"/>
      <c r="C112" s="14"/>
      <c r="D112" s="14"/>
      <c r="E112" s="23"/>
      <c r="F112" s="23"/>
      <c r="G112" s="23"/>
      <c r="H112" s="23"/>
      <c r="I112" s="14"/>
      <c r="J112" s="31"/>
      <c r="K112" s="31"/>
      <c r="L112" s="31"/>
      <c r="M112" s="31"/>
      <c r="N112" s="14"/>
      <c r="O112" s="14"/>
    </row>
    <row r="113" spans="2:15" ht="18.75" customHeight="1" x14ac:dyDescent="0.4">
      <c r="B113" s="14"/>
      <c r="C113" s="14"/>
      <c r="D113" s="14"/>
      <c r="E113" s="23"/>
      <c r="F113" s="23"/>
      <c r="G113" s="23"/>
      <c r="H113" s="23"/>
      <c r="I113" s="14"/>
      <c r="J113" s="31"/>
      <c r="K113" s="31"/>
      <c r="L113" s="31"/>
      <c r="M113" s="31"/>
      <c r="N113" s="14"/>
      <c r="O113" s="14"/>
    </row>
    <row r="114" spans="2:15" ht="18.75" customHeight="1" x14ac:dyDescent="0.4">
      <c r="B114" s="14"/>
      <c r="C114" s="14"/>
      <c r="D114" s="14"/>
      <c r="E114" s="23"/>
      <c r="F114" s="23"/>
      <c r="G114" s="23"/>
      <c r="H114" s="23"/>
      <c r="I114" s="14"/>
      <c r="J114" s="31"/>
      <c r="K114" s="31"/>
      <c r="L114" s="31"/>
      <c r="M114" s="31"/>
      <c r="N114" s="14"/>
      <c r="O114" s="14"/>
    </row>
    <row r="115" spans="2:15" ht="18.75" customHeight="1" x14ac:dyDescent="0.4">
      <c r="B115" s="14"/>
      <c r="C115" s="14"/>
      <c r="D115" s="14"/>
      <c r="E115" s="23"/>
      <c r="F115" s="23"/>
      <c r="G115" s="23"/>
      <c r="H115" s="23"/>
      <c r="I115" s="14"/>
      <c r="J115" s="31"/>
      <c r="K115" s="31"/>
      <c r="L115" s="31"/>
      <c r="M115" s="31"/>
      <c r="N115" s="14"/>
      <c r="O115" s="14"/>
    </row>
    <row r="116" spans="2:15" ht="18.75" customHeight="1" x14ac:dyDescent="0.4">
      <c r="B116" s="14"/>
      <c r="C116" s="14"/>
      <c r="D116" s="14"/>
      <c r="E116" s="23"/>
      <c r="F116" s="23"/>
      <c r="G116" s="23"/>
      <c r="H116" s="23"/>
      <c r="I116" s="14"/>
      <c r="J116" s="31"/>
      <c r="K116" s="31"/>
      <c r="L116" s="31"/>
      <c r="M116" s="31"/>
      <c r="N116" s="14"/>
      <c r="O116" s="14"/>
    </row>
    <row r="117" spans="2:15" ht="18.75" customHeight="1" x14ac:dyDescent="0.4">
      <c r="B117" s="14"/>
      <c r="C117" s="14"/>
      <c r="D117" s="14"/>
      <c r="E117" s="23"/>
      <c r="F117" s="23"/>
      <c r="G117" s="23"/>
      <c r="H117" s="23"/>
      <c r="I117" s="14"/>
      <c r="J117" s="31"/>
      <c r="K117" s="31"/>
      <c r="L117" s="31"/>
      <c r="M117" s="31"/>
      <c r="N117" s="14"/>
      <c r="O117" s="14"/>
    </row>
    <row r="118" spans="2:15" ht="18.75" customHeight="1" x14ac:dyDescent="0.4">
      <c r="B118" s="14"/>
      <c r="C118" s="14"/>
      <c r="D118" s="14"/>
      <c r="E118" s="23"/>
      <c r="F118" s="23"/>
      <c r="G118" s="23"/>
      <c r="H118" s="23"/>
      <c r="I118" s="14"/>
      <c r="J118" s="31"/>
      <c r="K118" s="31"/>
      <c r="L118" s="31"/>
      <c r="M118" s="31"/>
      <c r="N118" s="14"/>
      <c r="O118" s="14"/>
    </row>
    <row r="119" spans="2:15" ht="18.75" customHeight="1" x14ac:dyDescent="0.4">
      <c r="B119" s="14"/>
      <c r="C119" s="14"/>
      <c r="D119" s="14"/>
      <c r="E119" s="23"/>
      <c r="F119" s="23"/>
      <c r="G119" s="23"/>
      <c r="H119" s="23"/>
      <c r="I119" s="14"/>
      <c r="J119" s="31"/>
      <c r="K119" s="31"/>
      <c r="L119" s="31"/>
      <c r="M119" s="31"/>
      <c r="N119" s="14"/>
      <c r="O119" s="14"/>
    </row>
    <row r="120" spans="2:15" s="4" customFormat="1" ht="18.75" customHeight="1" x14ac:dyDescent="0.4">
      <c r="B120" s="14"/>
      <c r="C120" s="14"/>
      <c r="D120" s="14"/>
      <c r="E120" s="23"/>
      <c r="F120" s="23"/>
      <c r="G120" s="23"/>
      <c r="H120" s="23"/>
      <c r="I120" s="14"/>
      <c r="J120" s="31"/>
      <c r="K120" s="31"/>
      <c r="L120" s="31"/>
      <c r="M120" s="31"/>
      <c r="N120" s="14"/>
      <c r="O120" s="14"/>
    </row>
    <row r="121" spans="2:15" s="4" customFormat="1" ht="18.75" customHeight="1" x14ac:dyDescent="0.4">
      <c r="B121" s="14"/>
      <c r="C121" s="14"/>
      <c r="D121" s="14"/>
      <c r="E121" s="23"/>
      <c r="F121" s="23"/>
      <c r="G121" s="23"/>
      <c r="H121" s="23"/>
      <c r="I121" s="14"/>
      <c r="J121" s="31"/>
      <c r="K121" s="31"/>
      <c r="L121" s="31"/>
      <c r="M121" s="31"/>
      <c r="N121" s="14"/>
      <c r="O121" s="14"/>
    </row>
    <row r="122" spans="2:15" s="4" customFormat="1" ht="18.75" customHeight="1" x14ac:dyDescent="0.4">
      <c r="B122" s="14"/>
      <c r="C122" s="14"/>
      <c r="D122" s="14"/>
      <c r="E122" s="23"/>
      <c r="F122" s="23"/>
      <c r="G122" s="23"/>
      <c r="H122" s="23"/>
      <c r="I122" s="14"/>
      <c r="J122" s="31"/>
      <c r="K122" s="31"/>
      <c r="L122" s="31"/>
      <c r="M122" s="31"/>
      <c r="N122" s="14"/>
      <c r="O122" s="14"/>
    </row>
    <row r="123" spans="2:15" s="4" customFormat="1" ht="18.75" customHeight="1" x14ac:dyDescent="0.4">
      <c r="B123" s="14"/>
      <c r="C123" s="14"/>
      <c r="D123" s="14"/>
      <c r="E123" s="23"/>
      <c r="F123" s="23"/>
      <c r="G123" s="23"/>
      <c r="H123" s="23"/>
      <c r="I123" s="14"/>
      <c r="J123" s="31"/>
      <c r="K123" s="31"/>
      <c r="L123" s="31"/>
      <c r="M123" s="31"/>
      <c r="N123" s="14"/>
      <c r="O123" s="14"/>
    </row>
    <row r="124" spans="2:15" s="4" customFormat="1" ht="18.75" customHeight="1" x14ac:dyDescent="0.4">
      <c r="B124" s="14"/>
      <c r="C124" s="14"/>
      <c r="D124" s="14"/>
      <c r="E124" s="23"/>
      <c r="F124" s="23"/>
      <c r="G124" s="23"/>
      <c r="H124" s="23"/>
      <c r="I124" s="14"/>
      <c r="J124" s="31"/>
      <c r="K124" s="31"/>
      <c r="L124" s="31"/>
      <c r="M124" s="31"/>
      <c r="N124" s="14"/>
      <c r="O124" s="14"/>
    </row>
    <row r="125" spans="2:15" s="4" customFormat="1" ht="18.75" customHeight="1" x14ac:dyDescent="0.4">
      <c r="B125" s="14"/>
      <c r="C125" s="14"/>
      <c r="D125" s="14"/>
      <c r="E125" s="23"/>
      <c r="F125" s="23"/>
      <c r="G125" s="23"/>
      <c r="H125" s="23"/>
      <c r="I125" s="14"/>
      <c r="J125" s="31"/>
      <c r="K125" s="31"/>
      <c r="L125" s="31"/>
      <c r="M125" s="31"/>
      <c r="N125" s="14"/>
      <c r="O125" s="14"/>
    </row>
    <row r="126" spans="2:15" ht="18.75" customHeight="1" x14ac:dyDescent="0.4">
      <c r="B126" s="14"/>
      <c r="C126" s="14"/>
      <c r="D126" s="14"/>
      <c r="E126" s="23"/>
      <c r="F126" s="23"/>
      <c r="G126" s="23"/>
      <c r="H126" s="23"/>
      <c r="I126" s="14"/>
      <c r="J126" s="31"/>
      <c r="K126" s="31"/>
      <c r="L126" s="31"/>
      <c r="M126" s="31"/>
      <c r="N126" s="14"/>
      <c r="O126" s="14"/>
    </row>
    <row r="127" spans="2:15" ht="18.75" customHeight="1" x14ac:dyDescent="0.4">
      <c r="B127" s="14"/>
      <c r="C127" s="14"/>
      <c r="D127" s="14"/>
      <c r="E127" s="23"/>
      <c r="F127" s="23"/>
      <c r="G127" s="23"/>
      <c r="H127" s="23"/>
      <c r="I127" s="14"/>
      <c r="J127" s="31"/>
      <c r="K127" s="31"/>
      <c r="L127" s="31"/>
      <c r="M127" s="31"/>
      <c r="N127" s="14"/>
      <c r="O127" s="14"/>
    </row>
    <row r="128" spans="2:15" ht="18.75" customHeight="1" x14ac:dyDescent="0.4">
      <c r="B128" s="14"/>
      <c r="C128" s="14"/>
      <c r="D128" s="14"/>
      <c r="E128" s="23"/>
      <c r="F128" s="23"/>
      <c r="G128" s="23"/>
      <c r="H128" s="23"/>
      <c r="I128" s="14"/>
      <c r="J128" s="31"/>
      <c r="K128" s="31"/>
      <c r="L128" s="31"/>
      <c r="M128" s="31"/>
      <c r="N128" s="14"/>
      <c r="O128" s="14"/>
    </row>
    <row r="129" spans="2:15" ht="18.75" customHeight="1" x14ac:dyDescent="0.4">
      <c r="B129" s="14"/>
      <c r="C129" s="14"/>
      <c r="D129" s="14"/>
      <c r="E129" s="23"/>
      <c r="F129" s="23"/>
      <c r="G129" s="23"/>
      <c r="H129" s="23"/>
      <c r="I129" s="14"/>
      <c r="J129" s="31"/>
      <c r="K129" s="31"/>
      <c r="L129" s="31"/>
      <c r="M129" s="31"/>
      <c r="N129" s="14"/>
      <c r="O129" s="14"/>
    </row>
    <row r="130" spans="2:15" ht="18.75" customHeight="1" x14ac:dyDescent="0.4">
      <c r="B130" s="14"/>
      <c r="C130" s="14"/>
      <c r="D130" s="14"/>
      <c r="E130" s="23"/>
      <c r="F130" s="23"/>
      <c r="G130" s="23"/>
      <c r="H130" s="23"/>
      <c r="I130" s="14"/>
      <c r="J130" s="31"/>
      <c r="K130" s="31"/>
      <c r="L130" s="31"/>
      <c r="M130" s="31"/>
      <c r="N130" s="14"/>
      <c r="O130" s="14"/>
    </row>
    <row r="131" spans="2:15" ht="18.75" customHeight="1" x14ac:dyDescent="0.4">
      <c r="B131" s="14"/>
      <c r="C131" s="14"/>
      <c r="D131" s="14"/>
      <c r="E131" s="23"/>
      <c r="F131" s="23"/>
      <c r="G131" s="23"/>
      <c r="H131" s="23"/>
      <c r="I131" s="14"/>
      <c r="J131" s="31"/>
      <c r="K131" s="31"/>
      <c r="L131" s="31"/>
      <c r="M131" s="31"/>
      <c r="N131" s="14"/>
      <c r="O131" s="14"/>
    </row>
    <row r="132" spans="2:15" ht="18.75" customHeight="1" x14ac:dyDescent="0.4">
      <c r="B132" s="14"/>
      <c r="C132" s="14"/>
      <c r="D132" s="14"/>
      <c r="E132" s="23"/>
      <c r="F132" s="23"/>
      <c r="G132" s="23"/>
      <c r="H132" s="23"/>
      <c r="I132" s="14"/>
      <c r="J132" s="31"/>
      <c r="K132" s="31"/>
      <c r="L132" s="31"/>
      <c r="M132" s="31"/>
      <c r="N132" s="14"/>
      <c r="O132" s="14"/>
    </row>
    <row r="133" spans="2:15" ht="18.75" customHeight="1" x14ac:dyDescent="0.4">
      <c r="B133" s="14"/>
      <c r="C133" s="14"/>
      <c r="D133" s="14"/>
      <c r="E133" s="23"/>
      <c r="F133" s="23"/>
      <c r="G133" s="23"/>
      <c r="H133" s="23"/>
      <c r="I133" s="14"/>
      <c r="J133" s="31"/>
      <c r="K133" s="31"/>
      <c r="L133" s="31"/>
      <c r="M133" s="31"/>
      <c r="N133" s="14"/>
      <c r="O133" s="14"/>
    </row>
    <row r="134" spans="2:15" s="4" customFormat="1" ht="18.75" customHeight="1" x14ac:dyDescent="0.4">
      <c r="B134" s="14"/>
      <c r="C134" s="14"/>
      <c r="D134" s="14"/>
      <c r="E134" s="23"/>
      <c r="F134" s="23"/>
      <c r="G134" s="23"/>
      <c r="H134" s="23"/>
      <c r="I134" s="14"/>
      <c r="J134" s="31"/>
      <c r="K134" s="31"/>
      <c r="L134" s="31"/>
      <c r="M134" s="31"/>
      <c r="N134" s="14"/>
      <c r="O134" s="14"/>
    </row>
    <row r="135" spans="2:15" s="4" customFormat="1" ht="18.75" customHeight="1" x14ac:dyDescent="0.4">
      <c r="B135" s="14"/>
      <c r="C135" s="14"/>
      <c r="D135" s="14"/>
      <c r="E135" s="23"/>
      <c r="F135" s="23"/>
      <c r="G135" s="23"/>
      <c r="H135" s="23"/>
      <c r="I135" s="14"/>
      <c r="J135" s="31"/>
      <c r="K135" s="31"/>
      <c r="L135" s="31"/>
      <c r="M135" s="31"/>
      <c r="N135" s="14"/>
      <c r="O135" s="14"/>
    </row>
  </sheetData>
  <autoFilter ref="B9:N74" xr:uid="{00000000-0009-0000-0000-000001000000}"/>
  <mergeCells count="25">
    <mergeCell ref="A90:C90"/>
    <mergeCell ref="D92:I92"/>
    <mergeCell ref="F7:F9"/>
    <mergeCell ref="G7:G9"/>
    <mergeCell ref="L7:L9"/>
    <mergeCell ref="A7:A9"/>
    <mergeCell ref="B7:B9"/>
    <mergeCell ref="C7:C9"/>
    <mergeCell ref="D7:D9"/>
    <mergeCell ref="E7:E9"/>
    <mergeCell ref="A88:C88"/>
    <mergeCell ref="A89:C89"/>
    <mergeCell ref="M7:M9"/>
    <mergeCell ref="N7:N9"/>
    <mergeCell ref="P7:P9"/>
    <mergeCell ref="H7:H9"/>
    <mergeCell ref="I7:I9"/>
    <mergeCell ref="J7:J9"/>
    <mergeCell ref="K7:K9"/>
    <mergeCell ref="O7:O9"/>
    <mergeCell ref="B2:N2"/>
    <mergeCell ref="B3:N3"/>
    <mergeCell ref="B4:C4"/>
    <mergeCell ref="D4:I4"/>
    <mergeCell ref="E6:H6"/>
  </mergeCells>
  <phoneticPr fontId="31" type="noConversion"/>
  <dataValidations count="1">
    <dataValidation type="list" allowBlank="1" showInputMessage="1" showErrorMessage="1" sqref="D42:D90" xr:uid="{00000000-0002-0000-0100-000000000000}">
      <formula1>"专任教师,行政兼课教师,外聘教师"</formula1>
    </dataValidation>
  </dataValidations>
  <printOptions horizontalCentered="1"/>
  <pageMargins left="0" right="0" top="0" bottom="0" header="0.15748031496062992" footer="0.15748031496062992"/>
  <pageSetup paperSize="9" scale="2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45"/>
  <sheetViews>
    <sheetView tabSelected="1" zoomScaleNormal="100" workbookViewId="0">
      <pane ySplit="7" topLeftCell="A13" activePane="bottomLeft" state="frozen"/>
      <selection pane="bottomLeft" activeCell="I20" sqref="I20"/>
    </sheetView>
  </sheetViews>
  <sheetFormatPr defaultColWidth="5.625" defaultRowHeight="18.75" customHeight="1" x14ac:dyDescent="0.4"/>
  <cols>
    <col min="1" max="1" width="9" style="5" customWidth="1"/>
    <col min="2" max="2" width="6" style="5" bestFit="1" customWidth="1"/>
    <col min="3" max="3" width="18.875" style="3" bestFit="1" customWidth="1"/>
    <col min="4" max="4" width="39.625" style="3" bestFit="1" customWidth="1"/>
    <col min="5" max="5" width="6.25" style="6" customWidth="1"/>
    <col min="6" max="8" width="6.375" style="6" customWidth="1"/>
    <col min="9" max="10" width="4.125" style="6" customWidth="1"/>
    <col min="11" max="11" width="3.625" style="6" customWidth="1"/>
    <col min="12" max="12" width="4" style="6" customWidth="1"/>
    <col min="13" max="13" width="4.25" style="6" customWidth="1"/>
    <col min="14" max="14" width="3" customWidth="1"/>
    <col min="15" max="15" width="4" customWidth="1"/>
    <col min="16" max="16" width="3.125" customWidth="1"/>
    <col min="17" max="17" width="4.125" style="6" customWidth="1"/>
    <col min="18" max="18" width="7.75" style="55" customWidth="1"/>
    <col min="19" max="19" width="6.875" style="24" customWidth="1"/>
    <col min="20" max="21" width="6.75" style="24" customWidth="1"/>
    <col min="22" max="22" width="4.875" style="6" customWidth="1"/>
    <col min="23" max="23" width="3.125" style="6" customWidth="1"/>
    <col min="24" max="24" width="8.375" style="3" customWidth="1"/>
    <col min="25" max="25" width="5.625" style="3"/>
    <col min="26" max="26" width="9.125" style="3" customWidth="1"/>
    <col min="27" max="16384" width="5.625" style="3"/>
  </cols>
  <sheetData>
    <row r="1" spans="1:24" customFormat="1" ht="27" customHeight="1" x14ac:dyDescent="0.4">
      <c r="A1" s="7" t="s">
        <v>19</v>
      </c>
      <c r="C1" s="128"/>
      <c r="D1" s="128"/>
      <c r="Q1" s="15"/>
      <c r="R1" s="52"/>
      <c r="S1" s="22"/>
      <c r="T1" s="22"/>
      <c r="U1" s="22"/>
    </row>
    <row r="2" spans="1:24" customFormat="1" ht="42.75" customHeight="1" x14ac:dyDescent="0.45">
      <c r="A2" s="130" t="s">
        <v>94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65"/>
      <c r="S2" s="130"/>
      <c r="T2" s="130"/>
      <c r="U2" s="130"/>
      <c r="V2" s="130"/>
      <c r="W2" s="130"/>
      <c r="X2" s="130"/>
    </row>
    <row r="3" spans="1:24" customFormat="1" ht="11.25" customHeight="1" x14ac:dyDescent="0.4">
      <c r="A3" s="166"/>
      <c r="B3" s="166"/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6"/>
      <c r="R3" s="167"/>
      <c r="S3" s="166"/>
      <c r="T3" s="166"/>
      <c r="U3" s="166"/>
      <c r="V3" s="166"/>
      <c r="W3" s="166"/>
      <c r="X3" s="166"/>
    </row>
    <row r="4" spans="1:24" s="1" customFormat="1" ht="24.6" customHeight="1" x14ac:dyDescent="0.4">
      <c r="A4" s="131" t="s">
        <v>7</v>
      </c>
      <c r="B4" s="131"/>
      <c r="C4" s="131"/>
      <c r="D4" s="53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168"/>
      <c r="R4" s="169"/>
      <c r="S4" s="168"/>
      <c r="T4" s="54"/>
      <c r="U4" s="54"/>
      <c r="V4" s="11"/>
      <c r="W4" s="11"/>
      <c r="X4" s="9"/>
    </row>
    <row r="5" spans="1:24" s="72" customFormat="1" ht="19.5" customHeight="1" x14ac:dyDescent="0.4">
      <c r="A5" s="163" t="s">
        <v>8</v>
      </c>
      <c r="B5" s="163" t="s">
        <v>9</v>
      </c>
      <c r="C5" s="163" t="s">
        <v>20</v>
      </c>
      <c r="D5" s="163" t="s">
        <v>21</v>
      </c>
      <c r="E5" s="163" t="s">
        <v>31</v>
      </c>
      <c r="F5" s="170" t="s">
        <v>22</v>
      </c>
      <c r="G5" s="170" t="s">
        <v>88</v>
      </c>
      <c r="H5" s="170" t="s">
        <v>89</v>
      </c>
      <c r="I5" s="163" t="s">
        <v>23</v>
      </c>
      <c r="J5" s="163" t="s">
        <v>24</v>
      </c>
      <c r="K5" s="163" t="s">
        <v>90</v>
      </c>
      <c r="L5" s="163" t="s">
        <v>26</v>
      </c>
      <c r="M5" s="163" t="s">
        <v>27</v>
      </c>
      <c r="N5" s="163" t="s">
        <v>28</v>
      </c>
      <c r="O5" s="163"/>
      <c r="P5" s="163"/>
      <c r="Q5" s="163" t="s">
        <v>29</v>
      </c>
      <c r="R5" s="171" t="s">
        <v>30</v>
      </c>
      <c r="S5" s="164" t="s">
        <v>11</v>
      </c>
      <c r="T5" s="164" t="s">
        <v>45</v>
      </c>
      <c r="U5" s="164" t="s">
        <v>46</v>
      </c>
      <c r="V5" s="175" t="s">
        <v>47</v>
      </c>
      <c r="W5" s="174" t="s">
        <v>38</v>
      </c>
      <c r="X5" s="163" t="s">
        <v>14</v>
      </c>
    </row>
    <row r="6" spans="1:24" s="76" customFormat="1" ht="19.5" customHeight="1" x14ac:dyDescent="0.4">
      <c r="A6" s="163"/>
      <c r="B6" s="163"/>
      <c r="C6" s="163"/>
      <c r="D6" s="163"/>
      <c r="E6" s="163"/>
      <c r="F6" s="170"/>
      <c r="G6" s="170"/>
      <c r="H6" s="170"/>
      <c r="I6" s="163"/>
      <c r="J6" s="163"/>
      <c r="K6" s="163"/>
      <c r="L6" s="163"/>
      <c r="M6" s="163"/>
      <c r="N6" s="101" t="s">
        <v>33</v>
      </c>
      <c r="O6" s="101" t="s">
        <v>34</v>
      </c>
      <c r="P6" s="101" t="s">
        <v>35</v>
      </c>
      <c r="Q6" s="163"/>
      <c r="R6" s="171"/>
      <c r="S6" s="164"/>
      <c r="T6" s="164"/>
      <c r="U6" s="164"/>
      <c r="V6" s="175"/>
      <c r="W6" s="174"/>
      <c r="X6" s="163"/>
    </row>
    <row r="7" spans="1:24" s="76" customFormat="1" ht="19.5" customHeight="1" x14ac:dyDescent="0.4">
      <c r="A7" s="163"/>
      <c r="B7" s="163"/>
      <c r="C7" s="163"/>
      <c r="D7" s="163"/>
      <c r="E7" s="163"/>
      <c r="F7" s="170"/>
      <c r="G7" s="170"/>
      <c r="H7" s="170"/>
      <c r="I7" s="163"/>
      <c r="J7" s="163"/>
      <c r="K7" s="163"/>
      <c r="L7" s="163"/>
      <c r="M7" s="163"/>
      <c r="N7" s="101" t="s">
        <v>36</v>
      </c>
      <c r="O7" s="101" t="s">
        <v>37</v>
      </c>
      <c r="P7" s="101"/>
      <c r="Q7" s="163"/>
      <c r="R7" s="171"/>
      <c r="S7" s="164"/>
      <c r="T7" s="164"/>
      <c r="U7" s="164"/>
      <c r="V7" s="175"/>
      <c r="W7" s="174"/>
      <c r="X7" s="163"/>
    </row>
    <row r="8" spans="1:24" s="76" customFormat="1" ht="19.5" customHeight="1" x14ac:dyDescent="0.4">
      <c r="A8" s="67" t="s">
        <v>283</v>
      </c>
      <c r="B8" s="91" t="s">
        <v>284</v>
      </c>
      <c r="C8" s="68" t="s">
        <v>98</v>
      </c>
      <c r="D8" s="68" t="s">
        <v>99</v>
      </c>
      <c r="E8" s="68">
        <v>32</v>
      </c>
      <c r="F8" s="160">
        <f>SUM(E8:E14)</f>
        <v>235</v>
      </c>
      <c r="G8" s="91"/>
      <c r="H8" s="92"/>
      <c r="I8" s="68">
        <v>12</v>
      </c>
      <c r="J8" s="68">
        <v>20</v>
      </c>
      <c r="K8" s="70"/>
      <c r="L8" s="68">
        <v>44</v>
      </c>
      <c r="M8" s="70">
        <f>IF(L8&lt;=50,1,IF(L8&lt;=100,1+(L8-50)*0.01,1.5))</f>
        <v>1</v>
      </c>
      <c r="N8" s="70">
        <v>1</v>
      </c>
      <c r="O8" s="70"/>
      <c r="P8" s="70"/>
      <c r="Q8" s="70">
        <v>1</v>
      </c>
      <c r="R8" s="97">
        <f>E8*M8*Q8</f>
        <v>32</v>
      </c>
      <c r="S8" s="157">
        <f>SUM(R8:R14)</f>
        <v>235.32</v>
      </c>
      <c r="T8" s="157">
        <f>S8-200</f>
        <v>35.319999999999993</v>
      </c>
      <c r="U8" s="157">
        <f>F8-200</f>
        <v>35</v>
      </c>
      <c r="V8" s="157">
        <v>0</v>
      </c>
      <c r="W8" s="157" t="s">
        <v>388</v>
      </c>
      <c r="X8" s="157"/>
    </row>
    <row r="9" spans="1:24" s="76" customFormat="1" ht="19.5" customHeight="1" x14ac:dyDescent="0.4">
      <c r="A9" s="67" t="s">
        <v>97</v>
      </c>
      <c r="B9" s="91" t="s">
        <v>284</v>
      </c>
      <c r="C9" s="68" t="s">
        <v>98</v>
      </c>
      <c r="D9" s="68" t="s">
        <v>100</v>
      </c>
      <c r="E9" s="68">
        <v>32</v>
      </c>
      <c r="F9" s="161"/>
      <c r="G9" s="91"/>
      <c r="H9" s="92"/>
      <c r="I9" s="68">
        <v>12</v>
      </c>
      <c r="J9" s="68">
        <v>20</v>
      </c>
      <c r="K9" s="70"/>
      <c r="L9" s="68">
        <v>51</v>
      </c>
      <c r="M9" s="70">
        <f>IF(L9&lt;=50,1,IF(L9&lt;=100,1+(L9-50)*0.01,1.5))</f>
        <v>1.01</v>
      </c>
      <c r="N9" s="70">
        <v>1</v>
      </c>
      <c r="O9" s="70"/>
      <c r="P9" s="70"/>
      <c r="Q9" s="70">
        <v>1</v>
      </c>
      <c r="R9" s="97">
        <f t="shared" ref="R9:R72" si="0">E9*M9*Q9</f>
        <v>32.32</v>
      </c>
      <c r="S9" s="158"/>
      <c r="T9" s="158"/>
      <c r="U9" s="158"/>
      <c r="V9" s="158"/>
      <c r="W9" s="158"/>
      <c r="X9" s="158"/>
    </row>
    <row r="10" spans="1:24" s="76" customFormat="1" ht="19.5" customHeight="1" x14ac:dyDescent="0.4">
      <c r="A10" s="67" t="s">
        <v>97</v>
      </c>
      <c r="B10" s="91" t="s">
        <v>284</v>
      </c>
      <c r="C10" s="68" t="s">
        <v>98</v>
      </c>
      <c r="D10" s="68" t="s">
        <v>101</v>
      </c>
      <c r="E10" s="68">
        <v>32</v>
      </c>
      <c r="F10" s="161"/>
      <c r="G10" s="91"/>
      <c r="H10" s="92"/>
      <c r="I10" s="68">
        <v>12</v>
      </c>
      <c r="J10" s="68">
        <v>20</v>
      </c>
      <c r="K10" s="70"/>
      <c r="L10" s="68">
        <v>42</v>
      </c>
      <c r="M10" s="70">
        <f t="shared" ref="M10:M86" si="1">IF(L10&lt;=50,1,IF(L10&lt;=100,1+(L10-50)*0.01,1.5))</f>
        <v>1</v>
      </c>
      <c r="N10" s="70">
        <v>1</v>
      </c>
      <c r="O10" s="70"/>
      <c r="P10" s="70"/>
      <c r="Q10" s="70">
        <v>1</v>
      </c>
      <c r="R10" s="97">
        <f t="shared" si="0"/>
        <v>32</v>
      </c>
      <c r="S10" s="158"/>
      <c r="T10" s="158"/>
      <c r="U10" s="158"/>
      <c r="V10" s="158"/>
      <c r="W10" s="158"/>
      <c r="X10" s="158"/>
    </row>
    <row r="11" spans="1:24" s="76" customFormat="1" ht="19.5" customHeight="1" x14ac:dyDescent="0.4">
      <c r="A11" s="67" t="s">
        <v>97</v>
      </c>
      <c r="B11" s="91" t="s">
        <v>284</v>
      </c>
      <c r="C11" s="68" t="s">
        <v>98</v>
      </c>
      <c r="D11" s="68" t="s">
        <v>102</v>
      </c>
      <c r="E11" s="68">
        <v>32</v>
      </c>
      <c r="F11" s="161"/>
      <c r="G11" s="91"/>
      <c r="H11" s="92"/>
      <c r="I11" s="68">
        <v>12</v>
      </c>
      <c r="J11" s="68">
        <v>20</v>
      </c>
      <c r="K11" s="70"/>
      <c r="L11" s="68">
        <v>46</v>
      </c>
      <c r="M11" s="70">
        <f t="shared" si="1"/>
        <v>1</v>
      </c>
      <c r="N11" s="70">
        <v>1</v>
      </c>
      <c r="O11" s="70"/>
      <c r="P11" s="70"/>
      <c r="Q11" s="70">
        <v>1</v>
      </c>
      <c r="R11" s="97">
        <f t="shared" si="0"/>
        <v>32</v>
      </c>
      <c r="S11" s="158"/>
      <c r="T11" s="158"/>
      <c r="U11" s="158"/>
      <c r="V11" s="158"/>
      <c r="W11" s="158"/>
      <c r="X11" s="158"/>
    </row>
    <row r="12" spans="1:24" s="76" customFormat="1" ht="19.5" customHeight="1" x14ac:dyDescent="0.4">
      <c r="A12" s="67" t="s">
        <v>97</v>
      </c>
      <c r="B12" s="91" t="s">
        <v>284</v>
      </c>
      <c r="C12" s="68" t="s">
        <v>98</v>
      </c>
      <c r="D12" s="68" t="s">
        <v>103</v>
      </c>
      <c r="E12" s="68">
        <v>32</v>
      </c>
      <c r="F12" s="161"/>
      <c r="G12" s="91"/>
      <c r="H12" s="92"/>
      <c r="I12" s="68">
        <v>12</v>
      </c>
      <c r="J12" s="68">
        <v>20</v>
      </c>
      <c r="K12" s="70"/>
      <c r="L12" s="68">
        <v>42</v>
      </c>
      <c r="M12" s="70">
        <f t="shared" si="1"/>
        <v>1</v>
      </c>
      <c r="N12" s="70">
        <v>1</v>
      </c>
      <c r="O12" s="70"/>
      <c r="P12" s="70"/>
      <c r="Q12" s="70">
        <v>1</v>
      </c>
      <c r="R12" s="97">
        <f t="shared" si="0"/>
        <v>32</v>
      </c>
      <c r="S12" s="158"/>
      <c r="T12" s="158"/>
      <c r="U12" s="158"/>
      <c r="V12" s="158"/>
      <c r="W12" s="158"/>
      <c r="X12" s="158"/>
    </row>
    <row r="13" spans="1:24" s="76" customFormat="1" ht="19.5" customHeight="1" x14ac:dyDescent="0.4">
      <c r="A13" s="67" t="s">
        <v>97</v>
      </c>
      <c r="B13" s="91" t="s">
        <v>284</v>
      </c>
      <c r="C13" s="68" t="s">
        <v>280</v>
      </c>
      <c r="D13" s="99" t="s">
        <v>281</v>
      </c>
      <c r="E13" s="68">
        <f>20*3</f>
        <v>60</v>
      </c>
      <c r="F13" s="161"/>
      <c r="G13" s="91"/>
      <c r="H13" s="92"/>
      <c r="I13" s="68"/>
      <c r="J13" s="68">
        <v>60</v>
      </c>
      <c r="K13" s="70"/>
      <c r="L13" s="68">
        <v>20</v>
      </c>
      <c r="M13" s="70">
        <f t="shared" si="1"/>
        <v>1</v>
      </c>
      <c r="N13" s="70">
        <v>1</v>
      </c>
      <c r="O13" s="70"/>
      <c r="P13" s="70"/>
      <c r="Q13" s="70">
        <v>1</v>
      </c>
      <c r="R13" s="97">
        <f t="shared" si="0"/>
        <v>60</v>
      </c>
      <c r="S13" s="158"/>
      <c r="T13" s="158"/>
      <c r="U13" s="158"/>
      <c r="V13" s="158"/>
      <c r="W13" s="158"/>
      <c r="X13" s="158"/>
    </row>
    <row r="14" spans="1:24" s="76" customFormat="1" ht="19.5" customHeight="1" x14ac:dyDescent="0.4">
      <c r="A14" s="67" t="s">
        <v>97</v>
      </c>
      <c r="B14" s="91" t="s">
        <v>284</v>
      </c>
      <c r="C14" s="96" t="s">
        <v>382</v>
      </c>
      <c r="D14" s="99" t="s">
        <v>381</v>
      </c>
      <c r="E14" s="68">
        <v>15</v>
      </c>
      <c r="F14" s="162"/>
      <c r="G14" s="91"/>
      <c r="H14" s="92"/>
      <c r="I14" s="68"/>
      <c r="J14" s="68"/>
      <c r="K14" s="70">
        <v>15</v>
      </c>
      <c r="L14" s="68"/>
      <c r="M14" s="70">
        <v>1</v>
      </c>
      <c r="N14" s="70">
        <v>1</v>
      </c>
      <c r="O14" s="70"/>
      <c r="P14" s="70"/>
      <c r="Q14" s="70">
        <v>1</v>
      </c>
      <c r="R14" s="97">
        <f t="shared" si="0"/>
        <v>15</v>
      </c>
      <c r="S14" s="159"/>
      <c r="T14" s="159"/>
      <c r="U14" s="159"/>
      <c r="V14" s="159"/>
      <c r="W14" s="159"/>
      <c r="X14" s="159"/>
    </row>
    <row r="15" spans="1:24" s="76" customFormat="1" ht="19.5" customHeight="1" x14ac:dyDescent="0.4">
      <c r="A15" s="67" t="s">
        <v>285</v>
      </c>
      <c r="B15" s="91" t="s">
        <v>286</v>
      </c>
      <c r="C15" s="68" t="s">
        <v>105</v>
      </c>
      <c r="D15" s="68" t="s">
        <v>106</v>
      </c>
      <c r="E15" s="68">
        <v>72</v>
      </c>
      <c r="F15" s="160">
        <v>285</v>
      </c>
      <c r="G15" s="91"/>
      <c r="H15" s="92"/>
      <c r="I15" s="68">
        <v>24</v>
      </c>
      <c r="J15" s="68">
        <v>48</v>
      </c>
      <c r="K15" s="70"/>
      <c r="L15" s="68">
        <v>48</v>
      </c>
      <c r="M15" s="70">
        <f t="shared" si="1"/>
        <v>1</v>
      </c>
      <c r="N15" s="70">
        <v>1</v>
      </c>
      <c r="O15" s="70"/>
      <c r="P15" s="70"/>
      <c r="Q15" s="70">
        <v>1</v>
      </c>
      <c r="R15" s="97">
        <f t="shared" si="0"/>
        <v>72</v>
      </c>
      <c r="S15" s="157">
        <f>F15</f>
        <v>285</v>
      </c>
      <c r="T15" s="157">
        <f>S15-200</f>
        <v>85</v>
      </c>
      <c r="U15" s="157">
        <f>S15-200</f>
        <v>85</v>
      </c>
      <c r="V15" s="157">
        <v>0</v>
      </c>
      <c r="W15" s="157" t="s">
        <v>388</v>
      </c>
      <c r="X15" s="157"/>
    </row>
    <row r="16" spans="1:24" s="76" customFormat="1" ht="19.5" customHeight="1" x14ac:dyDescent="0.4">
      <c r="A16" s="67" t="s">
        <v>104</v>
      </c>
      <c r="B16" s="91" t="s">
        <v>286</v>
      </c>
      <c r="C16" s="68" t="s">
        <v>105</v>
      </c>
      <c r="D16" s="68" t="s">
        <v>107</v>
      </c>
      <c r="E16" s="68">
        <v>72</v>
      </c>
      <c r="F16" s="161"/>
      <c r="G16" s="91"/>
      <c r="H16" s="92"/>
      <c r="I16" s="68">
        <v>24</v>
      </c>
      <c r="J16" s="68">
        <v>48</v>
      </c>
      <c r="K16" s="70"/>
      <c r="L16" s="68">
        <v>47</v>
      </c>
      <c r="M16" s="70">
        <f t="shared" si="1"/>
        <v>1</v>
      </c>
      <c r="N16" s="70">
        <v>1</v>
      </c>
      <c r="O16" s="70"/>
      <c r="P16" s="70"/>
      <c r="Q16" s="70">
        <v>1</v>
      </c>
      <c r="R16" s="97">
        <f t="shared" si="0"/>
        <v>72</v>
      </c>
      <c r="S16" s="158"/>
      <c r="T16" s="158"/>
      <c r="U16" s="158"/>
      <c r="V16" s="158"/>
      <c r="W16" s="158"/>
      <c r="X16" s="158"/>
    </row>
    <row r="17" spans="1:24" s="76" customFormat="1" ht="19.5" customHeight="1" x14ac:dyDescent="0.4">
      <c r="A17" s="67" t="s">
        <v>285</v>
      </c>
      <c r="B17" s="91" t="s">
        <v>286</v>
      </c>
      <c r="C17" s="68" t="s">
        <v>105</v>
      </c>
      <c r="D17" s="68" t="s">
        <v>108</v>
      </c>
      <c r="E17" s="68">
        <v>72</v>
      </c>
      <c r="F17" s="161"/>
      <c r="G17" s="91"/>
      <c r="H17" s="92"/>
      <c r="I17" s="68">
        <v>24</v>
      </c>
      <c r="J17" s="68">
        <v>48</v>
      </c>
      <c r="K17" s="70"/>
      <c r="L17" s="68">
        <v>50</v>
      </c>
      <c r="M17" s="70">
        <f t="shared" si="1"/>
        <v>1</v>
      </c>
      <c r="N17" s="70">
        <v>1</v>
      </c>
      <c r="O17" s="70"/>
      <c r="P17" s="70"/>
      <c r="Q17" s="70">
        <v>1</v>
      </c>
      <c r="R17" s="97">
        <f t="shared" si="0"/>
        <v>72</v>
      </c>
      <c r="S17" s="158"/>
      <c r="T17" s="158"/>
      <c r="U17" s="158"/>
      <c r="V17" s="158"/>
      <c r="W17" s="158"/>
      <c r="X17" s="158"/>
    </row>
    <row r="18" spans="1:24" s="76" customFormat="1" ht="19.5" customHeight="1" x14ac:dyDescent="0.4">
      <c r="A18" s="67" t="s">
        <v>285</v>
      </c>
      <c r="B18" s="91" t="s">
        <v>286</v>
      </c>
      <c r="C18" s="68" t="s">
        <v>280</v>
      </c>
      <c r="D18" s="100" t="s">
        <v>307</v>
      </c>
      <c r="E18" s="68">
        <f>L18*3</f>
        <v>60</v>
      </c>
      <c r="F18" s="161"/>
      <c r="G18" s="91"/>
      <c r="H18" s="92"/>
      <c r="I18" s="68"/>
      <c r="J18" s="68">
        <v>60</v>
      </c>
      <c r="K18" s="70"/>
      <c r="L18" s="74">
        <v>20</v>
      </c>
      <c r="M18" s="70">
        <f t="shared" si="1"/>
        <v>1</v>
      </c>
      <c r="N18" s="70">
        <v>1</v>
      </c>
      <c r="O18" s="70"/>
      <c r="P18" s="70"/>
      <c r="Q18" s="70">
        <v>1</v>
      </c>
      <c r="R18" s="97">
        <f t="shared" si="0"/>
        <v>60</v>
      </c>
      <c r="S18" s="158"/>
      <c r="T18" s="158"/>
      <c r="U18" s="158"/>
      <c r="V18" s="158"/>
      <c r="W18" s="158"/>
      <c r="X18" s="158"/>
    </row>
    <row r="19" spans="1:24" s="76" customFormat="1" ht="19.149999999999999" customHeight="1" x14ac:dyDescent="0.4">
      <c r="A19" s="67" t="s">
        <v>285</v>
      </c>
      <c r="B19" s="91" t="s">
        <v>286</v>
      </c>
      <c r="C19" s="96" t="s">
        <v>380</v>
      </c>
      <c r="D19" s="100" t="s">
        <v>390</v>
      </c>
      <c r="E19" s="68">
        <v>9</v>
      </c>
      <c r="F19" s="162"/>
      <c r="G19" s="91"/>
      <c r="H19" s="92"/>
      <c r="I19" s="68"/>
      <c r="J19" s="68"/>
      <c r="K19" s="70">
        <v>9</v>
      </c>
      <c r="L19" s="74"/>
      <c r="M19" s="70">
        <v>1</v>
      </c>
      <c r="N19" s="70">
        <v>1</v>
      </c>
      <c r="O19" s="70"/>
      <c r="P19" s="70"/>
      <c r="Q19" s="70">
        <v>1</v>
      </c>
      <c r="R19" s="97">
        <f t="shared" si="0"/>
        <v>9</v>
      </c>
      <c r="S19" s="159"/>
      <c r="T19" s="159"/>
      <c r="U19" s="159"/>
      <c r="V19" s="159"/>
      <c r="W19" s="159"/>
      <c r="X19" s="159"/>
    </row>
    <row r="20" spans="1:24" s="76" customFormat="1" ht="19.5" customHeight="1" x14ac:dyDescent="0.4">
      <c r="A20" s="67" t="s">
        <v>287</v>
      </c>
      <c r="B20" s="70" t="s">
        <v>286</v>
      </c>
      <c r="C20" s="68" t="s">
        <v>110</v>
      </c>
      <c r="D20" s="68" t="s">
        <v>111</v>
      </c>
      <c r="E20" s="68">
        <v>32</v>
      </c>
      <c r="F20" s="193">
        <v>299</v>
      </c>
      <c r="G20" s="91"/>
      <c r="H20" s="92"/>
      <c r="I20" s="68">
        <v>2</v>
      </c>
      <c r="J20" s="68">
        <v>30</v>
      </c>
      <c r="K20" s="70"/>
      <c r="L20" s="68">
        <v>45</v>
      </c>
      <c r="M20" s="70">
        <f t="shared" si="1"/>
        <v>1</v>
      </c>
      <c r="N20" s="70">
        <v>1</v>
      </c>
      <c r="O20" s="70"/>
      <c r="P20" s="70"/>
      <c r="Q20" s="70">
        <v>1</v>
      </c>
      <c r="R20" s="97">
        <f t="shared" si="0"/>
        <v>32</v>
      </c>
      <c r="S20" s="157">
        <f>F20</f>
        <v>299</v>
      </c>
      <c r="T20" s="157">
        <f>S20-200</f>
        <v>99</v>
      </c>
      <c r="U20" s="157">
        <f>S20-200</f>
        <v>99</v>
      </c>
      <c r="V20" s="157"/>
      <c r="W20" s="157"/>
      <c r="X20" s="70"/>
    </row>
    <row r="21" spans="1:24" s="76" customFormat="1" ht="19.5" customHeight="1" x14ac:dyDescent="0.4">
      <c r="A21" s="67" t="s">
        <v>109</v>
      </c>
      <c r="B21" s="70" t="s">
        <v>286</v>
      </c>
      <c r="C21" s="68" t="s">
        <v>110</v>
      </c>
      <c r="D21" s="68" t="s">
        <v>112</v>
      </c>
      <c r="E21" s="68">
        <v>32</v>
      </c>
      <c r="F21" s="194"/>
      <c r="G21" s="91"/>
      <c r="H21" s="92"/>
      <c r="I21" s="68">
        <v>2</v>
      </c>
      <c r="J21" s="68">
        <v>30</v>
      </c>
      <c r="K21" s="70"/>
      <c r="L21" s="68">
        <v>46</v>
      </c>
      <c r="M21" s="70">
        <f t="shared" si="1"/>
        <v>1</v>
      </c>
      <c r="N21" s="70">
        <v>1</v>
      </c>
      <c r="O21" s="70"/>
      <c r="P21" s="70"/>
      <c r="Q21" s="70">
        <v>1</v>
      </c>
      <c r="R21" s="97">
        <f t="shared" si="0"/>
        <v>32</v>
      </c>
      <c r="S21" s="158"/>
      <c r="T21" s="158"/>
      <c r="U21" s="158"/>
      <c r="V21" s="158"/>
      <c r="W21" s="158"/>
      <c r="X21" s="70"/>
    </row>
    <row r="22" spans="1:24" s="76" customFormat="1" ht="19.5" customHeight="1" x14ac:dyDescent="0.4">
      <c r="A22" s="67" t="s">
        <v>109</v>
      </c>
      <c r="B22" s="70" t="s">
        <v>286</v>
      </c>
      <c r="C22" s="68" t="s">
        <v>113</v>
      </c>
      <c r="D22" s="68" t="s">
        <v>114</v>
      </c>
      <c r="E22" s="68">
        <v>64</v>
      </c>
      <c r="F22" s="194"/>
      <c r="G22" s="91"/>
      <c r="H22" s="92"/>
      <c r="I22" s="68">
        <v>32</v>
      </c>
      <c r="J22" s="68">
        <v>32</v>
      </c>
      <c r="K22" s="70"/>
      <c r="L22" s="68">
        <v>45</v>
      </c>
      <c r="M22" s="70">
        <f t="shared" si="1"/>
        <v>1</v>
      </c>
      <c r="N22" s="70">
        <v>1</v>
      </c>
      <c r="O22" s="70"/>
      <c r="P22" s="70"/>
      <c r="Q22" s="70">
        <v>1</v>
      </c>
      <c r="R22" s="97">
        <f t="shared" si="0"/>
        <v>64</v>
      </c>
      <c r="S22" s="158"/>
      <c r="T22" s="158"/>
      <c r="U22" s="158"/>
      <c r="V22" s="158"/>
      <c r="W22" s="158"/>
      <c r="X22" s="70"/>
    </row>
    <row r="23" spans="1:24" s="76" customFormat="1" ht="19.5" customHeight="1" x14ac:dyDescent="0.4">
      <c r="A23" s="67" t="s">
        <v>109</v>
      </c>
      <c r="B23" s="70" t="s">
        <v>286</v>
      </c>
      <c r="C23" s="68" t="s">
        <v>113</v>
      </c>
      <c r="D23" s="68" t="s">
        <v>115</v>
      </c>
      <c r="E23" s="68">
        <v>64</v>
      </c>
      <c r="F23" s="194"/>
      <c r="G23" s="91"/>
      <c r="H23" s="92"/>
      <c r="I23" s="68">
        <v>32</v>
      </c>
      <c r="J23" s="68">
        <v>32</v>
      </c>
      <c r="K23" s="70"/>
      <c r="L23" s="68">
        <v>51</v>
      </c>
      <c r="M23" s="70">
        <f t="shared" si="1"/>
        <v>1.01</v>
      </c>
      <c r="N23" s="70">
        <v>1</v>
      </c>
      <c r="O23" s="70"/>
      <c r="P23" s="70"/>
      <c r="Q23" s="70">
        <v>1</v>
      </c>
      <c r="R23" s="97">
        <f t="shared" si="0"/>
        <v>64.64</v>
      </c>
      <c r="S23" s="158"/>
      <c r="T23" s="158"/>
      <c r="U23" s="158"/>
      <c r="V23" s="158"/>
      <c r="W23" s="158"/>
      <c r="X23" s="70"/>
    </row>
    <row r="24" spans="1:24" s="76" customFormat="1" ht="19.5" customHeight="1" x14ac:dyDescent="0.4">
      <c r="A24" s="67" t="s">
        <v>109</v>
      </c>
      <c r="B24" s="70" t="s">
        <v>286</v>
      </c>
      <c r="C24" s="68" t="s">
        <v>110</v>
      </c>
      <c r="D24" s="68" t="s">
        <v>116</v>
      </c>
      <c r="E24" s="68">
        <v>32</v>
      </c>
      <c r="F24" s="194"/>
      <c r="G24" s="91"/>
      <c r="H24" s="92"/>
      <c r="I24" s="68">
        <v>2</v>
      </c>
      <c r="J24" s="68">
        <v>30</v>
      </c>
      <c r="K24" s="70"/>
      <c r="L24" s="68">
        <v>49</v>
      </c>
      <c r="M24" s="70">
        <f t="shared" si="1"/>
        <v>1</v>
      </c>
      <c r="N24" s="70">
        <v>1</v>
      </c>
      <c r="O24" s="70"/>
      <c r="P24" s="70"/>
      <c r="Q24" s="70">
        <v>1</v>
      </c>
      <c r="R24" s="97">
        <f t="shared" si="0"/>
        <v>32</v>
      </c>
      <c r="S24" s="158"/>
      <c r="T24" s="158"/>
      <c r="U24" s="158"/>
      <c r="V24" s="158"/>
      <c r="W24" s="158"/>
      <c r="X24" s="70"/>
    </row>
    <row r="25" spans="1:24" s="76" customFormat="1" ht="19.5" customHeight="1" x14ac:dyDescent="0.4">
      <c r="A25" s="67" t="s">
        <v>109</v>
      </c>
      <c r="B25" s="70" t="s">
        <v>286</v>
      </c>
      <c r="C25" s="68" t="s">
        <v>280</v>
      </c>
      <c r="D25" s="68" t="s">
        <v>308</v>
      </c>
      <c r="E25" s="68">
        <f>L25*3</f>
        <v>60</v>
      </c>
      <c r="F25" s="194"/>
      <c r="G25" s="91"/>
      <c r="H25" s="92"/>
      <c r="I25" s="68"/>
      <c r="J25" s="68">
        <v>60</v>
      </c>
      <c r="K25" s="70"/>
      <c r="L25" s="68">
        <v>20</v>
      </c>
      <c r="M25" s="70">
        <f t="shared" si="1"/>
        <v>1</v>
      </c>
      <c r="N25" s="70">
        <v>1</v>
      </c>
      <c r="O25" s="70"/>
      <c r="P25" s="70"/>
      <c r="Q25" s="70">
        <v>1</v>
      </c>
      <c r="R25" s="97">
        <f t="shared" si="0"/>
        <v>60</v>
      </c>
      <c r="S25" s="158"/>
      <c r="T25" s="158"/>
      <c r="U25" s="158"/>
      <c r="V25" s="158"/>
      <c r="W25" s="158"/>
      <c r="X25" s="70"/>
    </row>
    <row r="26" spans="1:24" s="76" customFormat="1" ht="19.5" customHeight="1" x14ac:dyDescent="0.4">
      <c r="A26" s="67" t="s">
        <v>109</v>
      </c>
      <c r="B26" s="70" t="s">
        <v>286</v>
      </c>
      <c r="C26" s="96" t="s">
        <v>382</v>
      </c>
      <c r="D26" s="68" t="s">
        <v>381</v>
      </c>
      <c r="E26" s="68">
        <v>15</v>
      </c>
      <c r="F26" s="195"/>
      <c r="G26" s="91"/>
      <c r="H26" s="92"/>
      <c r="I26" s="68"/>
      <c r="J26" s="68"/>
      <c r="K26" s="70">
        <v>15</v>
      </c>
      <c r="L26" s="68"/>
      <c r="M26" s="70">
        <v>1</v>
      </c>
      <c r="N26" s="70">
        <v>1</v>
      </c>
      <c r="O26" s="70"/>
      <c r="Q26" s="70">
        <v>1</v>
      </c>
      <c r="R26" s="97">
        <f t="shared" si="0"/>
        <v>15</v>
      </c>
      <c r="S26" s="159"/>
      <c r="T26" s="159"/>
      <c r="U26" s="159"/>
      <c r="V26" s="159"/>
      <c r="W26" s="159"/>
      <c r="X26" s="70"/>
    </row>
    <row r="27" spans="1:24" s="76" customFormat="1" ht="19.5" customHeight="1" x14ac:dyDescent="0.4">
      <c r="A27" s="67" t="s">
        <v>117</v>
      </c>
      <c r="B27" s="70" t="s">
        <v>286</v>
      </c>
      <c r="C27" s="68" t="s">
        <v>118</v>
      </c>
      <c r="D27" s="68" t="s">
        <v>119</v>
      </c>
      <c r="E27" s="68">
        <v>56</v>
      </c>
      <c r="F27" s="160">
        <f>SUM(E27:E31)</f>
        <v>217</v>
      </c>
      <c r="G27" s="91"/>
      <c r="H27" s="92"/>
      <c r="I27" s="68">
        <v>32</v>
      </c>
      <c r="J27" s="68">
        <v>24</v>
      </c>
      <c r="K27" s="70"/>
      <c r="L27" s="68">
        <v>36</v>
      </c>
      <c r="M27" s="70">
        <f t="shared" si="1"/>
        <v>1</v>
      </c>
      <c r="N27" s="70">
        <v>1</v>
      </c>
      <c r="O27" s="70"/>
      <c r="P27" s="70"/>
      <c r="Q27" s="70">
        <v>1</v>
      </c>
      <c r="R27" s="97">
        <f t="shared" si="0"/>
        <v>56</v>
      </c>
      <c r="S27" s="157"/>
      <c r="T27" s="157"/>
      <c r="U27" s="157"/>
      <c r="V27" s="157"/>
      <c r="W27" s="157"/>
      <c r="X27" s="70"/>
    </row>
    <row r="28" spans="1:24" s="76" customFormat="1" ht="19.5" customHeight="1" x14ac:dyDescent="0.4">
      <c r="A28" s="67" t="s">
        <v>117</v>
      </c>
      <c r="B28" s="70" t="s">
        <v>286</v>
      </c>
      <c r="C28" s="68" t="s">
        <v>120</v>
      </c>
      <c r="D28" s="68" t="s">
        <v>121</v>
      </c>
      <c r="E28" s="68">
        <v>48</v>
      </c>
      <c r="F28" s="161"/>
      <c r="G28" s="91"/>
      <c r="H28" s="92"/>
      <c r="I28" s="68">
        <v>24</v>
      </c>
      <c r="J28" s="68">
        <v>24</v>
      </c>
      <c r="K28" s="70"/>
      <c r="L28" s="68">
        <v>43</v>
      </c>
      <c r="M28" s="70">
        <f t="shared" si="1"/>
        <v>1</v>
      </c>
      <c r="N28" s="70">
        <v>1</v>
      </c>
      <c r="O28" s="70"/>
      <c r="P28" s="70"/>
      <c r="Q28" s="70">
        <v>1</v>
      </c>
      <c r="R28" s="97">
        <f t="shared" si="0"/>
        <v>48</v>
      </c>
      <c r="S28" s="158"/>
      <c r="T28" s="158"/>
      <c r="U28" s="158"/>
      <c r="V28" s="158"/>
      <c r="W28" s="158"/>
      <c r="X28" s="70"/>
    </row>
    <row r="29" spans="1:24" s="76" customFormat="1" ht="19.5" customHeight="1" x14ac:dyDescent="0.4">
      <c r="A29" s="67" t="s">
        <v>117</v>
      </c>
      <c r="B29" s="70" t="s">
        <v>286</v>
      </c>
      <c r="C29" s="68" t="s">
        <v>118</v>
      </c>
      <c r="D29" s="68" t="s">
        <v>122</v>
      </c>
      <c r="E29" s="68">
        <v>56</v>
      </c>
      <c r="F29" s="161"/>
      <c r="G29" s="91"/>
      <c r="H29" s="92"/>
      <c r="I29" s="68">
        <v>32</v>
      </c>
      <c r="J29" s="68">
        <v>24</v>
      </c>
      <c r="K29" s="70"/>
      <c r="L29" s="68">
        <v>35</v>
      </c>
      <c r="M29" s="70">
        <f t="shared" si="1"/>
        <v>1</v>
      </c>
      <c r="N29" s="70">
        <v>1</v>
      </c>
      <c r="O29" s="70"/>
      <c r="P29" s="70"/>
      <c r="Q29" s="70">
        <v>1</v>
      </c>
      <c r="R29" s="97">
        <f t="shared" si="0"/>
        <v>56</v>
      </c>
      <c r="S29" s="158"/>
      <c r="T29" s="158"/>
      <c r="U29" s="158"/>
      <c r="V29" s="158"/>
      <c r="W29" s="158"/>
      <c r="X29" s="70"/>
    </row>
    <row r="30" spans="1:24" s="76" customFormat="1" ht="19.5" customHeight="1" x14ac:dyDescent="0.4">
      <c r="A30" s="67" t="s">
        <v>117</v>
      </c>
      <c r="B30" s="70" t="s">
        <v>286</v>
      </c>
      <c r="C30" s="68" t="s">
        <v>280</v>
      </c>
      <c r="D30" s="68" t="s">
        <v>310</v>
      </c>
      <c r="E30" s="68">
        <f>L30*3</f>
        <v>57</v>
      </c>
      <c r="F30" s="161"/>
      <c r="G30" s="91"/>
      <c r="H30" s="92"/>
      <c r="I30" s="68"/>
      <c r="J30" s="68">
        <v>57</v>
      </c>
      <c r="K30" s="70"/>
      <c r="L30" s="68">
        <v>19</v>
      </c>
      <c r="M30" s="70">
        <f t="shared" si="1"/>
        <v>1</v>
      </c>
      <c r="N30" s="70">
        <v>1</v>
      </c>
      <c r="O30" s="70"/>
      <c r="P30" s="70"/>
      <c r="Q30" s="70">
        <v>1</v>
      </c>
      <c r="R30" s="97">
        <f t="shared" si="0"/>
        <v>57</v>
      </c>
      <c r="S30" s="158"/>
      <c r="T30" s="158"/>
      <c r="U30" s="158"/>
      <c r="V30" s="158"/>
      <c r="W30" s="158"/>
      <c r="X30" s="70"/>
    </row>
    <row r="31" spans="1:24" s="76" customFormat="1" ht="19.5" customHeight="1" x14ac:dyDescent="0.4">
      <c r="A31" s="67" t="s">
        <v>117</v>
      </c>
      <c r="B31" s="70" t="s">
        <v>286</v>
      </c>
      <c r="C31" s="96" t="s">
        <v>382</v>
      </c>
      <c r="D31" s="68">
        <f>3*3</f>
        <v>9</v>
      </c>
      <c r="E31" s="68"/>
      <c r="F31" s="162"/>
      <c r="G31" s="91"/>
      <c r="H31" s="92"/>
      <c r="I31" s="68"/>
      <c r="J31" s="68"/>
      <c r="K31" s="70">
        <v>9</v>
      </c>
      <c r="L31" s="68"/>
      <c r="M31" s="70">
        <v>1</v>
      </c>
      <c r="N31" s="70">
        <v>1</v>
      </c>
      <c r="O31" s="70"/>
      <c r="P31" s="70"/>
      <c r="Q31" s="70">
        <v>1</v>
      </c>
      <c r="R31" s="97">
        <f t="shared" si="0"/>
        <v>0</v>
      </c>
      <c r="S31" s="159"/>
      <c r="T31" s="159"/>
      <c r="U31" s="159"/>
      <c r="V31" s="159"/>
      <c r="W31" s="159"/>
      <c r="X31" s="70"/>
    </row>
    <row r="32" spans="1:24" s="76" customFormat="1" ht="19.5" customHeight="1" x14ac:dyDescent="0.4">
      <c r="A32" s="67" t="s">
        <v>123</v>
      </c>
      <c r="B32" s="70" t="s">
        <v>288</v>
      </c>
      <c r="C32" s="68" t="s">
        <v>124</v>
      </c>
      <c r="D32" s="68" t="s">
        <v>125</v>
      </c>
      <c r="E32" s="68">
        <v>64</v>
      </c>
      <c r="F32" s="160">
        <f t="shared" ref="F32:F63" ca="1" si="2">SUM(E32:E201)-SUM(F32:F201)</f>
        <v>0</v>
      </c>
      <c r="G32" s="91"/>
      <c r="H32" s="92"/>
      <c r="I32" s="68">
        <v>24</v>
      </c>
      <c r="J32" s="68">
        <v>40</v>
      </c>
      <c r="K32" s="70"/>
      <c r="L32" s="68">
        <v>47</v>
      </c>
      <c r="M32" s="70">
        <f t="shared" si="1"/>
        <v>1</v>
      </c>
      <c r="N32" s="70">
        <v>1</v>
      </c>
      <c r="O32" s="70"/>
      <c r="P32" s="70"/>
      <c r="Q32" s="70">
        <v>1</v>
      </c>
      <c r="R32" s="97">
        <f t="shared" si="0"/>
        <v>64</v>
      </c>
      <c r="S32" s="157"/>
      <c r="T32" s="157"/>
      <c r="U32" s="157"/>
      <c r="V32" s="157"/>
      <c r="W32" s="157"/>
      <c r="X32" s="70"/>
    </row>
    <row r="33" spans="1:24" s="76" customFormat="1" ht="19.5" customHeight="1" x14ac:dyDescent="0.4">
      <c r="A33" s="67" t="s">
        <v>123</v>
      </c>
      <c r="B33" s="70" t="s">
        <v>288</v>
      </c>
      <c r="C33" s="68" t="s">
        <v>124</v>
      </c>
      <c r="D33" s="68" t="s">
        <v>126</v>
      </c>
      <c r="E33" s="68">
        <v>64</v>
      </c>
      <c r="F33" s="161"/>
      <c r="G33" s="91"/>
      <c r="H33" s="92"/>
      <c r="I33" s="68">
        <v>24</v>
      </c>
      <c r="J33" s="68">
        <v>40</v>
      </c>
      <c r="K33" s="70"/>
      <c r="L33" s="68">
        <v>51</v>
      </c>
      <c r="M33" s="70">
        <f t="shared" si="1"/>
        <v>1.01</v>
      </c>
      <c r="N33" s="70">
        <v>1</v>
      </c>
      <c r="O33" s="70"/>
      <c r="P33" s="70"/>
      <c r="Q33" s="70">
        <v>1</v>
      </c>
      <c r="R33" s="97">
        <f t="shared" si="0"/>
        <v>64.64</v>
      </c>
      <c r="S33" s="158"/>
      <c r="T33" s="158"/>
      <c r="U33" s="158"/>
      <c r="V33" s="158"/>
      <c r="W33" s="158"/>
      <c r="X33" s="70"/>
    </row>
    <row r="34" spans="1:24" s="76" customFormat="1" ht="19.5" customHeight="1" x14ac:dyDescent="0.4">
      <c r="A34" s="67" t="s">
        <v>123</v>
      </c>
      <c r="B34" s="70" t="s">
        <v>288</v>
      </c>
      <c r="C34" s="68" t="s">
        <v>127</v>
      </c>
      <c r="D34" s="68" t="s">
        <v>350</v>
      </c>
      <c r="E34" s="68">
        <f>L34*3</f>
        <v>60</v>
      </c>
      <c r="F34" s="161"/>
      <c r="G34" s="91"/>
      <c r="H34" s="92"/>
      <c r="I34" s="68"/>
      <c r="J34" s="68">
        <v>60</v>
      </c>
      <c r="K34" s="70"/>
      <c r="L34" s="68">
        <v>20</v>
      </c>
      <c r="M34" s="70">
        <f t="shared" si="1"/>
        <v>1</v>
      </c>
      <c r="N34" s="70">
        <v>1</v>
      </c>
      <c r="O34" s="70"/>
      <c r="P34" s="70"/>
      <c r="Q34" s="70">
        <v>1</v>
      </c>
      <c r="R34" s="97">
        <f t="shared" si="0"/>
        <v>60</v>
      </c>
      <c r="S34" s="158"/>
      <c r="T34" s="158"/>
      <c r="U34" s="158"/>
      <c r="V34" s="158"/>
      <c r="W34" s="158"/>
      <c r="X34" s="70"/>
    </row>
    <row r="35" spans="1:24" s="76" customFormat="1" ht="19.5" customHeight="1" x14ac:dyDescent="0.4">
      <c r="A35" s="67" t="s">
        <v>123</v>
      </c>
      <c r="B35" s="70" t="s">
        <v>288</v>
      </c>
      <c r="C35" s="68" t="s">
        <v>313</v>
      </c>
      <c r="D35" s="68" t="s">
        <v>312</v>
      </c>
      <c r="E35" s="68">
        <f>L35*2</f>
        <v>14</v>
      </c>
      <c r="F35" s="161"/>
      <c r="G35" s="91"/>
      <c r="H35" s="92"/>
      <c r="I35" s="68"/>
      <c r="J35" s="68">
        <v>14</v>
      </c>
      <c r="K35" s="70"/>
      <c r="L35" s="68">
        <v>7</v>
      </c>
      <c r="M35" s="70">
        <f t="shared" si="1"/>
        <v>1</v>
      </c>
      <c r="N35" s="70">
        <v>1</v>
      </c>
      <c r="O35" s="70"/>
      <c r="P35" s="70"/>
      <c r="Q35" s="70">
        <v>1</v>
      </c>
      <c r="R35" s="97">
        <f t="shared" si="0"/>
        <v>14</v>
      </c>
      <c r="S35" s="158"/>
      <c r="T35" s="158"/>
      <c r="U35" s="158"/>
      <c r="V35" s="158"/>
      <c r="W35" s="158"/>
      <c r="X35" s="70"/>
    </row>
    <row r="36" spans="1:24" s="76" customFormat="1" ht="19.5" customHeight="1" x14ac:dyDescent="0.4">
      <c r="A36" s="67" t="s">
        <v>123</v>
      </c>
      <c r="B36" s="70" t="s">
        <v>288</v>
      </c>
      <c r="C36" s="96" t="s">
        <v>380</v>
      </c>
      <c r="D36" s="68" t="s">
        <v>387</v>
      </c>
      <c r="E36" s="68">
        <v>6</v>
      </c>
      <c r="F36" s="161"/>
      <c r="G36" s="91"/>
      <c r="H36" s="92"/>
      <c r="I36" s="68"/>
      <c r="J36" s="68"/>
      <c r="K36" s="70">
        <v>6</v>
      </c>
      <c r="L36" s="68"/>
      <c r="M36" s="70">
        <v>1</v>
      </c>
      <c r="N36" s="70">
        <v>1</v>
      </c>
      <c r="O36" s="70"/>
      <c r="P36" s="70"/>
      <c r="Q36" s="70">
        <v>1</v>
      </c>
      <c r="R36" s="97">
        <f t="shared" si="0"/>
        <v>6</v>
      </c>
      <c r="S36" s="158"/>
      <c r="T36" s="158"/>
      <c r="U36" s="158"/>
      <c r="V36" s="158"/>
      <c r="W36" s="158"/>
      <c r="X36" s="70"/>
    </row>
    <row r="37" spans="1:24" s="76" customFormat="1" ht="19.5" customHeight="1" x14ac:dyDescent="0.4">
      <c r="A37" s="67" t="s">
        <v>123</v>
      </c>
      <c r="B37" s="70" t="s">
        <v>288</v>
      </c>
      <c r="C37" s="68" t="s">
        <v>385</v>
      </c>
      <c r="D37" s="68" t="s">
        <v>386</v>
      </c>
      <c r="E37" s="68">
        <v>200</v>
      </c>
      <c r="F37" s="162"/>
      <c r="G37" s="91"/>
      <c r="H37" s="92"/>
      <c r="I37" s="68"/>
      <c r="J37" s="68"/>
      <c r="K37" s="70">
        <v>200</v>
      </c>
      <c r="L37" s="68"/>
      <c r="M37" s="70">
        <v>1</v>
      </c>
      <c r="N37" s="70">
        <v>1</v>
      </c>
      <c r="O37" s="70"/>
      <c r="P37" s="70"/>
      <c r="Q37" s="70">
        <v>1</v>
      </c>
      <c r="R37" s="97">
        <f t="shared" si="0"/>
        <v>200</v>
      </c>
      <c r="S37" s="159"/>
      <c r="T37" s="159"/>
      <c r="U37" s="159"/>
      <c r="V37" s="159"/>
      <c r="W37" s="159"/>
      <c r="X37" s="70"/>
    </row>
    <row r="38" spans="1:24" s="76" customFormat="1" ht="19.5" customHeight="1" x14ac:dyDescent="0.4">
      <c r="A38" s="67" t="s">
        <v>129</v>
      </c>
      <c r="B38" s="70" t="s">
        <v>288</v>
      </c>
      <c r="C38" s="68" t="s">
        <v>130</v>
      </c>
      <c r="D38" s="68" t="s">
        <v>126</v>
      </c>
      <c r="E38" s="68">
        <v>72</v>
      </c>
      <c r="F38" s="160">
        <f t="shared" ca="1" si="2"/>
        <v>0</v>
      </c>
      <c r="G38" s="91"/>
      <c r="H38" s="92"/>
      <c r="I38" s="68">
        <v>24</v>
      </c>
      <c r="J38" s="68">
        <v>48</v>
      </c>
      <c r="K38" s="70"/>
      <c r="L38" s="68">
        <v>51</v>
      </c>
      <c r="M38" s="70">
        <f t="shared" si="1"/>
        <v>1.01</v>
      </c>
      <c r="N38" s="70">
        <v>1</v>
      </c>
      <c r="O38" s="70"/>
      <c r="P38" s="70"/>
      <c r="Q38" s="70">
        <v>1</v>
      </c>
      <c r="R38" s="97">
        <f t="shared" si="0"/>
        <v>72.72</v>
      </c>
      <c r="S38" s="157"/>
      <c r="T38" s="157"/>
      <c r="U38" s="157"/>
      <c r="V38" s="157"/>
      <c r="W38" s="157"/>
      <c r="X38" s="70"/>
    </row>
    <row r="39" spans="1:24" s="76" customFormat="1" ht="19.5" customHeight="1" x14ac:dyDescent="0.4">
      <c r="A39" s="67" t="s">
        <v>129</v>
      </c>
      <c r="B39" s="70" t="s">
        <v>288</v>
      </c>
      <c r="C39" s="68" t="s">
        <v>131</v>
      </c>
      <c r="D39" s="68" t="s">
        <v>132</v>
      </c>
      <c r="E39" s="68">
        <v>56</v>
      </c>
      <c r="F39" s="161"/>
      <c r="G39" s="91"/>
      <c r="H39" s="92"/>
      <c r="I39" s="68">
        <v>24</v>
      </c>
      <c r="J39" s="68">
        <v>32</v>
      </c>
      <c r="K39" s="70"/>
      <c r="L39" s="68">
        <v>46</v>
      </c>
      <c r="M39" s="70">
        <f t="shared" si="1"/>
        <v>1</v>
      </c>
      <c r="N39" s="70">
        <v>1</v>
      </c>
      <c r="O39" s="70"/>
      <c r="P39" s="70"/>
      <c r="Q39" s="70">
        <v>1</v>
      </c>
      <c r="R39" s="97">
        <f t="shared" si="0"/>
        <v>56</v>
      </c>
      <c r="S39" s="158"/>
      <c r="T39" s="158"/>
      <c r="U39" s="158"/>
      <c r="V39" s="158"/>
      <c r="W39" s="158"/>
      <c r="X39" s="70"/>
    </row>
    <row r="40" spans="1:24" s="76" customFormat="1" ht="19.5" customHeight="1" x14ac:dyDescent="0.4">
      <c r="A40" s="67" t="s">
        <v>129</v>
      </c>
      <c r="B40" s="70" t="s">
        <v>288</v>
      </c>
      <c r="C40" s="68" t="s">
        <v>130</v>
      </c>
      <c r="D40" s="68" t="s">
        <v>133</v>
      </c>
      <c r="E40" s="68">
        <v>72</v>
      </c>
      <c r="F40" s="161"/>
      <c r="G40" s="91"/>
      <c r="H40" s="92"/>
      <c r="I40" s="68">
        <v>24</v>
      </c>
      <c r="J40" s="68">
        <v>48</v>
      </c>
      <c r="K40" s="70"/>
      <c r="L40" s="68">
        <v>47</v>
      </c>
      <c r="M40" s="70">
        <f t="shared" si="1"/>
        <v>1</v>
      </c>
      <c r="N40" s="70">
        <v>1</v>
      </c>
      <c r="O40" s="70"/>
      <c r="P40" s="70"/>
      <c r="Q40" s="70">
        <v>1</v>
      </c>
      <c r="R40" s="97">
        <f t="shared" si="0"/>
        <v>72</v>
      </c>
      <c r="S40" s="158"/>
      <c r="T40" s="158"/>
      <c r="U40" s="158"/>
      <c r="V40" s="158"/>
      <c r="W40" s="158"/>
      <c r="X40" s="70"/>
    </row>
    <row r="41" spans="1:24" s="76" customFormat="1" ht="19.5" customHeight="1" x14ac:dyDescent="0.4">
      <c r="A41" s="67" t="s">
        <v>129</v>
      </c>
      <c r="B41" s="70" t="s">
        <v>288</v>
      </c>
      <c r="C41" s="68" t="s">
        <v>130</v>
      </c>
      <c r="D41" s="68" t="s">
        <v>125</v>
      </c>
      <c r="E41" s="68">
        <v>72</v>
      </c>
      <c r="F41" s="161"/>
      <c r="G41" s="91"/>
      <c r="H41" s="92"/>
      <c r="I41" s="68">
        <v>24</v>
      </c>
      <c r="J41" s="68">
        <v>48</v>
      </c>
      <c r="K41" s="70"/>
      <c r="L41" s="68">
        <v>47</v>
      </c>
      <c r="M41" s="70">
        <f t="shared" si="1"/>
        <v>1</v>
      </c>
      <c r="N41" s="70">
        <v>1</v>
      </c>
      <c r="O41" s="70"/>
      <c r="P41" s="70"/>
      <c r="Q41" s="70">
        <v>1</v>
      </c>
      <c r="R41" s="97">
        <f t="shared" si="0"/>
        <v>72</v>
      </c>
      <c r="S41" s="158"/>
      <c r="T41" s="158"/>
      <c r="U41" s="158"/>
      <c r="V41" s="158"/>
      <c r="W41" s="158"/>
      <c r="X41" s="70"/>
    </row>
    <row r="42" spans="1:24" s="76" customFormat="1" ht="19.5" customHeight="1" x14ac:dyDescent="0.4">
      <c r="A42" s="67" t="s">
        <v>129</v>
      </c>
      <c r="B42" s="70" t="s">
        <v>288</v>
      </c>
      <c r="C42" s="68" t="s">
        <v>130</v>
      </c>
      <c r="D42" s="68" t="s">
        <v>134</v>
      </c>
      <c r="E42" s="68">
        <v>72</v>
      </c>
      <c r="F42" s="161"/>
      <c r="G42" s="91"/>
      <c r="H42" s="92"/>
      <c r="I42" s="68">
        <v>24</v>
      </c>
      <c r="J42" s="68">
        <v>48</v>
      </c>
      <c r="K42" s="70"/>
      <c r="L42" s="68">
        <v>46</v>
      </c>
      <c r="M42" s="70">
        <f t="shared" si="1"/>
        <v>1</v>
      </c>
      <c r="N42" s="70">
        <v>1</v>
      </c>
      <c r="O42" s="70"/>
      <c r="P42" s="70"/>
      <c r="Q42" s="70">
        <v>1</v>
      </c>
      <c r="R42" s="97">
        <f t="shared" si="0"/>
        <v>72</v>
      </c>
      <c r="S42" s="158"/>
      <c r="T42" s="158"/>
      <c r="U42" s="158"/>
      <c r="V42" s="158"/>
      <c r="W42" s="158"/>
      <c r="X42" s="70"/>
    </row>
    <row r="43" spans="1:24" s="76" customFormat="1" ht="19.5" customHeight="1" x14ac:dyDescent="0.4">
      <c r="A43" s="67" t="s">
        <v>129</v>
      </c>
      <c r="B43" s="70" t="s">
        <v>288</v>
      </c>
      <c r="C43" s="68" t="s">
        <v>127</v>
      </c>
      <c r="D43" s="73" t="s">
        <v>349</v>
      </c>
      <c r="E43" s="68">
        <f>L43*3</f>
        <v>45</v>
      </c>
      <c r="F43" s="161"/>
      <c r="G43" s="91"/>
      <c r="H43" s="92"/>
      <c r="I43" s="68"/>
      <c r="J43" s="68">
        <v>45</v>
      </c>
      <c r="K43" s="70"/>
      <c r="L43" s="68">
        <v>15</v>
      </c>
      <c r="M43" s="70">
        <f t="shared" si="1"/>
        <v>1</v>
      </c>
      <c r="N43" s="70">
        <v>1</v>
      </c>
      <c r="O43" s="70"/>
      <c r="P43" s="70"/>
      <c r="Q43" s="70">
        <v>1</v>
      </c>
      <c r="R43" s="97">
        <f t="shared" si="0"/>
        <v>45</v>
      </c>
      <c r="S43" s="158"/>
      <c r="T43" s="158"/>
      <c r="U43" s="158"/>
      <c r="V43" s="158"/>
      <c r="W43" s="158"/>
      <c r="X43" s="70"/>
    </row>
    <row r="44" spans="1:24" s="76" customFormat="1" ht="19.5" customHeight="1" x14ac:dyDescent="0.4">
      <c r="A44" s="67" t="s">
        <v>129</v>
      </c>
      <c r="B44" s="70" t="s">
        <v>288</v>
      </c>
      <c r="C44" s="68" t="s">
        <v>313</v>
      </c>
      <c r="D44" s="73" t="s">
        <v>311</v>
      </c>
      <c r="E44" s="68">
        <f>L44*2</f>
        <v>10</v>
      </c>
      <c r="F44" s="161"/>
      <c r="G44" s="91"/>
      <c r="H44" s="92"/>
      <c r="I44" s="68"/>
      <c r="J44" s="68">
        <v>10</v>
      </c>
      <c r="K44" s="70"/>
      <c r="L44" s="68">
        <v>5</v>
      </c>
      <c r="M44" s="70">
        <f t="shared" si="1"/>
        <v>1</v>
      </c>
      <c r="N44" s="70">
        <v>1</v>
      </c>
      <c r="O44" s="70"/>
      <c r="P44" s="70"/>
      <c r="Q44" s="70">
        <v>1</v>
      </c>
      <c r="R44" s="97">
        <f t="shared" si="0"/>
        <v>10</v>
      </c>
      <c r="S44" s="158"/>
      <c r="T44" s="158"/>
      <c r="U44" s="158"/>
      <c r="V44" s="158"/>
      <c r="W44" s="158"/>
      <c r="X44" s="70"/>
    </row>
    <row r="45" spans="1:24" s="76" customFormat="1" ht="19.5" customHeight="1" x14ac:dyDescent="0.4">
      <c r="A45" s="67" t="s">
        <v>129</v>
      </c>
      <c r="B45" s="70" t="s">
        <v>288</v>
      </c>
      <c r="C45" s="96" t="s">
        <v>380</v>
      </c>
      <c r="D45" s="73" t="s">
        <v>381</v>
      </c>
      <c r="E45" s="68">
        <v>15</v>
      </c>
      <c r="F45" s="162"/>
      <c r="G45" s="91"/>
      <c r="H45" s="92"/>
      <c r="I45" s="68"/>
      <c r="J45" s="68"/>
      <c r="K45" s="70">
        <v>15</v>
      </c>
      <c r="L45" s="68"/>
      <c r="M45" s="70">
        <v>1</v>
      </c>
      <c r="N45" s="70">
        <v>1</v>
      </c>
      <c r="O45" s="70"/>
      <c r="P45" s="70"/>
      <c r="Q45" s="70">
        <v>1</v>
      </c>
      <c r="R45" s="97">
        <f t="shared" si="0"/>
        <v>15</v>
      </c>
      <c r="S45" s="159"/>
      <c r="T45" s="159"/>
      <c r="U45" s="159"/>
      <c r="V45" s="159"/>
      <c r="W45" s="159"/>
      <c r="X45" s="70"/>
    </row>
    <row r="46" spans="1:24" s="76" customFormat="1" ht="19.5" customHeight="1" x14ac:dyDescent="0.4">
      <c r="A46" s="67" t="s">
        <v>135</v>
      </c>
      <c r="B46" s="70" t="s">
        <v>289</v>
      </c>
      <c r="C46" s="68" t="s">
        <v>136</v>
      </c>
      <c r="D46" s="68" t="s">
        <v>125</v>
      </c>
      <c r="E46" s="68">
        <v>32</v>
      </c>
      <c r="F46" s="160">
        <f t="shared" ca="1" si="2"/>
        <v>0</v>
      </c>
      <c r="G46" s="91"/>
      <c r="H46" s="92"/>
      <c r="I46" s="68">
        <v>12</v>
      </c>
      <c r="J46" s="68">
        <v>20</v>
      </c>
      <c r="K46" s="70"/>
      <c r="L46" s="68">
        <v>47</v>
      </c>
      <c r="M46" s="70">
        <f t="shared" si="1"/>
        <v>1</v>
      </c>
      <c r="N46" s="70">
        <v>1</v>
      </c>
      <c r="O46" s="70"/>
      <c r="P46" s="70"/>
      <c r="Q46" s="70">
        <v>1</v>
      </c>
      <c r="R46" s="97">
        <f t="shared" si="0"/>
        <v>32</v>
      </c>
      <c r="S46" s="157"/>
      <c r="T46" s="157"/>
      <c r="U46" s="157"/>
      <c r="V46" s="157"/>
      <c r="W46" s="157"/>
      <c r="X46" s="70"/>
    </row>
    <row r="47" spans="1:24" s="76" customFormat="1" ht="19.5" customHeight="1" x14ac:dyDescent="0.4">
      <c r="A47" s="67" t="s">
        <v>135</v>
      </c>
      <c r="B47" s="70" t="s">
        <v>289</v>
      </c>
      <c r="C47" s="68" t="s">
        <v>136</v>
      </c>
      <c r="D47" s="68" t="s">
        <v>126</v>
      </c>
      <c r="E47" s="68">
        <v>32</v>
      </c>
      <c r="F47" s="161"/>
      <c r="G47" s="91"/>
      <c r="H47" s="92"/>
      <c r="I47" s="68">
        <v>12</v>
      </c>
      <c r="J47" s="68">
        <v>20</v>
      </c>
      <c r="K47" s="70"/>
      <c r="L47" s="68">
        <v>51</v>
      </c>
      <c r="M47" s="70">
        <f t="shared" si="1"/>
        <v>1.01</v>
      </c>
      <c r="N47" s="70">
        <v>1</v>
      </c>
      <c r="O47" s="70"/>
      <c r="P47" s="70"/>
      <c r="Q47" s="70">
        <v>1</v>
      </c>
      <c r="R47" s="97">
        <f t="shared" si="0"/>
        <v>32.32</v>
      </c>
      <c r="S47" s="158"/>
      <c r="T47" s="158"/>
      <c r="U47" s="158"/>
      <c r="V47" s="158"/>
      <c r="W47" s="158"/>
      <c r="X47" s="70"/>
    </row>
    <row r="48" spans="1:24" s="76" customFormat="1" ht="19.5" customHeight="1" x14ac:dyDescent="0.4">
      <c r="A48" s="67" t="s">
        <v>135</v>
      </c>
      <c r="B48" s="70" t="s">
        <v>289</v>
      </c>
      <c r="C48" s="68" t="s">
        <v>137</v>
      </c>
      <c r="D48" s="68" t="s">
        <v>138</v>
      </c>
      <c r="E48" s="68">
        <v>40</v>
      </c>
      <c r="F48" s="161"/>
      <c r="G48" s="91"/>
      <c r="H48" s="92"/>
      <c r="I48" s="68">
        <v>0</v>
      </c>
      <c r="J48" s="68">
        <v>40</v>
      </c>
      <c r="K48" s="70"/>
      <c r="L48" s="68">
        <v>48</v>
      </c>
      <c r="M48" s="70">
        <f t="shared" si="1"/>
        <v>1</v>
      </c>
      <c r="N48" s="70">
        <v>1</v>
      </c>
      <c r="O48" s="70"/>
      <c r="P48" s="70"/>
      <c r="Q48" s="70">
        <v>1</v>
      </c>
      <c r="R48" s="97">
        <f t="shared" si="0"/>
        <v>40</v>
      </c>
      <c r="S48" s="158"/>
      <c r="T48" s="158"/>
      <c r="U48" s="158"/>
      <c r="V48" s="158"/>
      <c r="W48" s="158"/>
      <c r="X48" s="70"/>
    </row>
    <row r="49" spans="1:24" s="76" customFormat="1" ht="19.5" customHeight="1" x14ac:dyDescent="0.4">
      <c r="A49" s="67" t="s">
        <v>135</v>
      </c>
      <c r="B49" s="70" t="s">
        <v>289</v>
      </c>
      <c r="C49" s="68" t="s">
        <v>136</v>
      </c>
      <c r="D49" s="68" t="s">
        <v>139</v>
      </c>
      <c r="E49" s="68">
        <v>32</v>
      </c>
      <c r="F49" s="161"/>
      <c r="G49" s="91"/>
      <c r="H49" s="92"/>
      <c r="I49" s="68">
        <v>12</v>
      </c>
      <c r="J49" s="68">
        <v>20</v>
      </c>
      <c r="K49" s="70"/>
      <c r="L49" s="68">
        <v>48</v>
      </c>
      <c r="M49" s="70">
        <f t="shared" si="1"/>
        <v>1</v>
      </c>
      <c r="N49" s="70"/>
      <c r="O49" s="70">
        <v>1.1000000000000001</v>
      </c>
      <c r="P49" s="70"/>
      <c r="Q49" s="70">
        <v>1.1000000000000001</v>
      </c>
      <c r="R49" s="97">
        <f t="shared" si="0"/>
        <v>35.200000000000003</v>
      </c>
      <c r="S49" s="158"/>
      <c r="T49" s="158"/>
      <c r="U49" s="158"/>
      <c r="V49" s="158"/>
      <c r="W49" s="158"/>
      <c r="X49" s="70"/>
    </row>
    <row r="50" spans="1:24" s="76" customFormat="1" ht="19.5" customHeight="1" x14ac:dyDescent="0.4">
      <c r="A50" s="67" t="s">
        <v>135</v>
      </c>
      <c r="B50" s="70" t="s">
        <v>289</v>
      </c>
      <c r="C50" s="68" t="s">
        <v>136</v>
      </c>
      <c r="D50" s="68" t="s">
        <v>133</v>
      </c>
      <c r="E50" s="68">
        <v>32</v>
      </c>
      <c r="F50" s="161"/>
      <c r="G50" s="91"/>
      <c r="H50" s="92"/>
      <c r="I50" s="68">
        <v>12</v>
      </c>
      <c r="J50" s="68">
        <v>20</v>
      </c>
      <c r="K50" s="70"/>
      <c r="L50" s="68">
        <v>47</v>
      </c>
      <c r="M50" s="70">
        <f t="shared" si="1"/>
        <v>1</v>
      </c>
      <c r="N50" s="70">
        <v>1</v>
      </c>
      <c r="O50" s="70"/>
      <c r="P50" s="70"/>
      <c r="Q50" s="70">
        <v>1</v>
      </c>
      <c r="R50" s="97">
        <f t="shared" si="0"/>
        <v>32</v>
      </c>
      <c r="S50" s="158"/>
      <c r="T50" s="158"/>
      <c r="U50" s="158"/>
      <c r="V50" s="158"/>
      <c r="W50" s="158"/>
      <c r="X50" s="70"/>
    </row>
    <row r="51" spans="1:24" s="76" customFormat="1" ht="19.5" customHeight="1" x14ac:dyDescent="0.4">
      <c r="A51" s="67" t="s">
        <v>135</v>
      </c>
      <c r="B51" s="70" t="s">
        <v>289</v>
      </c>
      <c r="C51" s="68" t="s">
        <v>136</v>
      </c>
      <c r="D51" s="68" t="s">
        <v>134</v>
      </c>
      <c r="E51" s="68">
        <v>32</v>
      </c>
      <c r="F51" s="161"/>
      <c r="G51" s="91"/>
      <c r="H51" s="92"/>
      <c r="I51" s="68">
        <v>12</v>
      </c>
      <c r="J51" s="68">
        <v>20</v>
      </c>
      <c r="K51" s="70"/>
      <c r="L51" s="68">
        <v>46</v>
      </c>
      <c r="M51" s="70">
        <f t="shared" si="1"/>
        <v>1</v>
      </c>
      <c r="N51" s="70">
        <v>1</v>
      </c>
      <c r="O51" s="70"/>
      <c r="P51" s="70"/>
      <c r="Q51" s="70">
        <v>1</v>
      </c>
      <c r="R51" s="97">
        <f t="shared" si="0"/>
        <v>32</v>
      </c>
      <c r="S51" s="158"/>
      <c r="T51" s="158"/>
      <c r="U51" s="158"/>
      <c r="V51" s="158"/>
      <c r="W51" s="158"/>
      <c r="X51" s="70"/>
    </row>
    <row r="52" spans="1:24" s="76" customFormat="1" ht="19.5" customHeight="1" x14ac:dyDescent="0.4">
      <c r="A52" s="67" t="s">
        <v>135</v>
      </c>
      <c r="B52" s="70" t="s">
        <v>289</v>
      </c>
      <c r="C52" s="68" t="s">
        <v>280</v>
      </c>
      <c r="D52" s="68" t="s">
        <v>128</v>
      </c>
      <c r="E52" s="68">
        <f>L52*3</f>
        <v>30</v>
      </c>
      <c r="F52" s="161"/>
      <c r="G52" s="91"/>
      <c r="H52" s="92"/>
      <c r="I52" s="68"/>
      <c r="J52" s="68">
        <v>30</v>
      </c>
      <c r="K52" s="70"/>
      <c r="L52" s="68">
        <v>10</v>
      </c>
      <c r="M52" s="70">
        <f t="shared" si="1"/>
        <v>1</v>
      </c>
      <c r="N52" s="70">
        <v>1</v>
      </c>
      <c r="O52" s="70"/>
      <c r="P52" s="70"/>
      <c r="Q52" s="70">
        <v>1</v>
      </c>
      <c r="R52" s="97">
        <f t="shared" si="0"/>
        <v>30</v>
      </c>
      <c r="S52" s="158"/>
      <c r="T52" s="158"/>
      <c r="U52" s="158"/>
      <c r="V52" s="158"/>
      <c r="W52" s="158"/>
      <c r="X52" s="70"/>
    </row>
    <row r="53" spans="1:24" s="76" customFormat="1" ht="19.5" customHeight="1" x14ac:dyDescent="0.4">
      <c r="A53" s="67" t="s">
        <v>135</v>
      </c>
      <c r="B53" s="70" t="s">
        <v>289</v>
      </c>
      <c r="C53" s="96" t="s">
        <v>380</v>
      </c>
      <c r="D53" s="68" t="s">
        <v>391</v>
      </c>
      <c r="E53" s="68">
        <v>18</v>
      </c>
      <c r="F53" s="162"/>
      <c r="G53" s="91"/>
      <c r="H53" s="92"/>
      <c r="I53" s="68"/>
      <c r="J53" s="68"/>
      <c r="K53" s="70">
        <v>18</v>
      </c>
      <c r="L53" s="68"/>
      <c r="M53" s="70">
        <v>1</v>
      </c>
      <c r="N53" s="70">
        <v>1</v>
      </c>
      <c r="O53" s="70"/>
      <c r="P53" s="70"/>
      <c r="Q53" s="70">
        <v>1</v>
      </c>
      <c r="R53" s="97">
        <f t="shared" si="0"/>
        <v>18</v>
      </c>
      <c r="S53" s="159"/>
      <c r="T53" s="159"/>
      <c r="U53" s="159"/>
      <c r="V53" s="159"/>
      <c r="W53" s="159"/>
      <c r="X53" s="70"/>
    </row>
    <row r="54" spans="1:24" s="76" customFormat="1" ht="19.5" customHeight="1" x14ac:dyDescent="0.4">
      <c r="A54" s="67" t="s">
        <v>140</v>
      </c>
      <c r="B54" s="74" t="s">
        <v>286</v>
      </c>
      <c r="C54" s="68" t="s">
        <v>141</v>
      </c>
      <c r="D54" s="68" t="s">
        <v>142</v>
      </c>
      <c r="E54" s="68">
        <v>48</v>
      </c>
      <c r="F54" s="160">
        <f t="shared" ca="1" si="2"/>
        <v>0</v>
      </c>
      <c r="G54" s="91"/>
      <c r="H54" s="92"/>
      <c r="I54" s="68">
        <v>8</v>
      </c>
      <c r="J54" s="68">
        <v>40</v>
      </c>
      <c r="K54" s="70"/>
      <c r="L54" s="68">
        <v>49</v>
      </c>
      <c r="M54" s="70">
        <f t="shared" si="1"/>
        <v>1</v>
      </c>
      <c r="N54" s="70">
        <v>1</v>
      </c>
      <c r="O54" s="70"/>
      <c r="P54" s="70"/>
      <c r="Q54" s="70">
        <v>1</v>
      </c>
      <c r="R54" s="97">
        <f t="shared" si="0"/>
        <v>48</v>
      </c>
      <c r="S54" s="157"/>
      <c r="T54" s="157"/>
      <c r="U54" s="157"/>
      <c r="V54" s="157"/>
      <c r="W54" s="157"/>
      <c r="X54" s="70"/>
    </row>
    <row r="55" spans="1:24" s="76" customFormat="1" ht="19.5" customHeight="1" x14ac:dyDescent="0.4">
      <c r="A55" s="67" t="s">
        <v>140</v>
      </c>
      <c r="B55" s="74" t="s">
        <v>286</v>
      </c>
      <c r="C55" s="68" t="s">
        <v>141</v>
      </c>
      <c r="D55" s="68" t="s">
        <v>121</v>
      </c>
      <c r="E55" s="68">
        <v>48</v>
      </c>
      <c r="F55" s="161"/>
      <c r="G55" s="91"/>
      <c r="H55" s="92"/>
      <c r="I55" s="68">
        <v>8</v>
      </c>
      <c r="J55" s="68">
        <v>40</v>
      </c>
      <c r="K55" s="70"/>
      <c r="L55" s="68">
        <v>43</v>
      </c>
      <c r="M55" s="70">
        <f t="shared" si="1"/>
        <v>1</v>
      </c>
      <c r="N55" s="70">
        <v>1</v>
      </c>
      <c r="O55" s="70"/>
      <c r="P55" s="70"/>
      <c r="Q55" s="70">
        <v>1</v>
      </c>
      <c r="R55" s="97">
        <f t="shared" si="0"/>
        <v>48</v>
      </c>
      <c r="S55" s="158"/>
      <c r="T55" s="158"/>
      <c r="U55" s="158"/>
      <c r="V55" s="158"/>
      <c r="W55" s="158"/>
      <c r="X55" s="70"/>
    </row>
    <row r="56" spans="1:24" s="76" customFormat="1" ht="19.5" customHeight="1" x14ac:dyDescent="0.4">
      <c r="A56" s="67" t="s">
        <v>140</v>
      </c>
      <c r="B56" s="74" t="s">
        <v>286</v>
      </c>
      <c r="C56" s="68" t="s">
        <v>141</v>
      </c>
      <c r="D56" s="68" t="s">
        <v>143</v>
      </c>
      <c r="E56" s="68">
        <v>48</v>
      </c>
      <c r="F56" s="161"/>
      <c r="G56" s="91"/>
      <c r="H56" s="92"/>
      <c r="I56" s="68">
        <v>8</v>
      </c>
      <c r="J56" s="68">
        <v>40</v>
      </c>
      <c r="K56" s="70"/>
      <c r="L56" s="68">
        <v>49</v>
      </c>
      <c r="M56" s="70">
        <f t="shared" si="1"/>
        <v>1</v>
      </c>
      <c r="N56" s="70">
        <v>1</v>
      </c>
      <c r="O56" s="70"/>
      <c r="P56" s="70"/>
      <c r="Q56" s="70">
        <v>1</v>
      </c>
      <c r="R56" s="97">
        <f t="shared" si="0"/>
        <v>48</v>
      </c>
      <c r="S56" s="158"/>
      <c r="T56" s="158"/>
      <c r="U56" s="158"/>
      <c r="V56" s="158"/>
      <c r="W56" s="158"/>
      <c r="X56" s="70"/>
    </row>
    <row r="57" spans="1:24" s="76" customFormat="1" ht="19.5" customHeight="1" x14ac:dyDescent="0.4">
      <c r="A57" s="67" t="s">
        <v>140</v>
      </c>
      <c r="B57" s="74" t="s">
        <v>286</v>
      </c>
      <c r="C57" s="68" t="s">
        <v>280</v>
      </c>
      <c r="D57" s="68" t="s">
        <v>309</v>
      </c>
      <c r="E57" s="68">
        <f>L57*3</f>
        <v>51</v>
      </c>
      <c r="F57" s="161"/>
      <c r="G57" s="91"/>
      <c r="H57" s="92"/>
      <c r="I57" s="68"/>
      <c r="J57" s="68">
        <v>51</v>
      </c>
      <c r="K57" s="70"/>
      <c r="L57" s="68">
        <v>17</v>
      </c>
      <c r="M57" s="70">
        <f t="shared" si="1"/>
        <v>1</v>
      </c>
      <c r="N57" s="70">
        <v>1</v>
      </c>
      <c r="O57" s="70"/>
      <c r="P57" s="70"/>
      <c r="Q57" s="70">
        <v>1</v>
      </c>
      <c r="R57" s="97">
        <f t="shared" si="0"/>
        <v>51</v>
      </c>
      <c r="S57" s="158"/>
      <c r="T57" s="158"/>
      <c r="U57" s="158"/>
      <c r="V57" s="158"/>
      <c r="W57" s="158"/>
      <c r="X57" s="70"/>
    </row>
    <row r="58" spans="1:24" s="76" customFormat="1" ht="19.5" customHeight="1" x14ac:dyDescent="0.4">
      <c r="A58" s="67" t="s">
        <v>140</v>
      </c>
      <c r="B58" s="74" t="s">
        <v>286</v>
      </c>
      <c r="C58" s="96" t="s">
        <v>380</v>
      </c>
      <c r="D58" s="68" t="s">
        <v>390</v>
      </c>
      <c r="E58" s="68">
        <v>9</v>
      </c>
      <c r="F58" s="162"/>
      <c r="G58" s="91"/>
      <c r="H58" s="92"/>
      <c r="I58" s="68"/>
      <c r="J58" s="68"/>
      <c r="K58" s="70">
        <v>9</v>
      </c>
      <c r="L58" s="68"/>
      <c r="M58" s="70">
        <v>1</v>
      </c>
      <c r="N58" s="70">
        <v>1</v>
      </c>
      <c r="O58" s="70"/>
      <c r="P58" s="70"/>
      <c r="Q58" s="70">
        <v>1</v>
      </c>
      <c r="R58" s="97">
        <f t="shared" si="0"/>
        <v>9</v>
      </c>
      <c r="S58" s="159"/>
      <c r="T58" s="159"/>
      <c r="U58" s="159"/>
      <c r="V58" s="159"/>
      <c r="W58" s="159"/>
      <c r="X58" s="70"/>
    </row>
    <row r="59" spans="1:24" s="76" customFormat="1" ht="19.5" customHeight="1" x14ac:dyDescent="0.4">
      <c r="A59" s="67" t="s">
        <v>144</v>
      </c>
      <c r="B59" s="74" t="s">
        <v>286</v>
      </c>
      <c r="C59" s="68" t="s">
        <v>145</v>
      </c>
      <c r="D59" s="68" t="s">
        <v>146</v>
      </c>
      <c r="E59" s="68">
        <v>56</v>
      </c>
      <c r="F59" s="160">
        <f t="shared" ca="1" si="2"/>
        <v>0</v>
      </c>
      <c r="G59" s="91"/>
      <c r="H59" s="92"/>
      <c r="I59" s="68">
        <v>24</v>
      </c>
      <c r="J59" s="68">
        <v>32</v>
      </c>
      <c r="K59" s="70"/>
      <c r="L59" s="68">
        <v>50</v>
      </c>
      <c r="M59" s="70">
        <f t="shared" si="1"/>
        <v>1</v>
      </c>
      <c r="N59" s="70">
        <v>1</v>
      </c>
      <c r="O59" s="70"/>
      <c r="P59" s="70"/>
      <c r="Q59" s="70">
        <v>1</v>
      </c>
      <c r="R59" s="97">
        <f t="shared" si="0"/>
        <v>56</v>
      </c>
      <c r="S59" s="157"/>
      <c r="T59" s="157"/>
      <c r="U59" s="157"/>
      <c r="V59" s="157"/>
      <c r="W59" s="157"/>
      <c r="X59" s="70"/>
    </row>
    <row r="60" spans="1:24" s="76" customFormat="1" ht="19.5" customHeight="1" x14ac:dyDescent="0.4">
      <c r="A60" s="67" t="s">
        <v>144</v>
      </c>
      <c r="B60" s="74" t="s">
        <v>286</v>
      </c>
      <c r="C60" s="68" t="s">
        <v>145</v>
      </c>
      <c r="D60" s="68" t="s">
        <v>147</v>
      </c>
      <c r="E60" s="68">
        <v>56</v>
      </c>
      <c r="F60" s="161"/>
      <c r="G60" s="91"/>
      <c r="H60" s="92"/>
      <c r="I60" s="68">
        <v>24</v>
      </c>
      <c r="J60" s="68">
        <v>32</v>
      </c>
      <c r="K60" s="70"/>
      <c r="L60" s="68">
        <v>48</v>
      </c>
      <c r="M60" s="70">
        <f t="shared" si="1"/>
        <v>1</v>
      </c>
      <c r="N60" s="70">
        <v>1</v>
      </c>
      <c r="O60" s="70"/>
      <c r="P60" s="70"/>
      <c r="Q60" s="70">
        <v>1</v>
      </c>
      <c r="R60" s="97">
        <f t="shared" si="0"/>
        <v>56</v>
      </c>
      <c r="S60" s="158"/>
      <c r="T60" s="158"/>
      <c r="U60" s="158"/>
      <c r="V60" s="158"/>
      <c r="W60" s="158"/>
      <c r="X60" s="70"/>
    </row>
    <row r="61" spans="1:24" s="76" customFormat="1" ht="19.5" customHeight="1" x14ac:dyDescent="0.4">
      <c r="A61" s="67" t="s">
        <v>144</v>
      </c>
      <c r="B61" s="74" t="s">
        <v>286</v>
      </c>
      <c r="C61" s="68" t="s">
        <v>145</v>
      </c>
      <c r="D61" s="68" t="s">
        <v>148</v>
      </c>
      <c r="E61" s="68">
        <v>56</v>
      </c>
      <c r="F61" s="161"/>
      <c r="G61" s="91"/>
      <c r="H61" s="92"/>
      <c r="I61" s="68">
        <v>24</v>
      </c>
      <c r="J61" s="68">
        <v>32</v>
      </c>
      <c r="K61" s="70"/>
      <c r="L61" s="68">
        <v>43</v>
      </c>
      <c r="M61" s="70">
        <f t="shared" si="1"/>
        <v>1</v>
      </c>
      <c r="N61" s="70"/>
      <c r="O61" s="70">
        <v>1.1000000000000001</v>
      </c>
      <c r="P61" s="70"/>
      <c r="Q61" s="70">
        <v>1.1000000000000001</v>
      </c>
      <c r="R61" s="97">
        <f t="shared" si="0"/>
        <v>61.600000000000009</v>
      </c>
      <c r="S61" s="158"/>
      <c r="T61" s="158"/>
      <c r="U61" s="158"/>
      <c r="V61" s="158"/>
      <c r="W61" s="158"/>
      <c r="X61" s="70"/>
    </row>
    <row r="62" spans="1:24" s="76" customFormat="1" ht="19.5" customHeight="1" x14ac:dyDescent="0.4">
      <c r="A62" s="67" t="s">
        <v>144</v>
      </c>
      <c r="B62" s="74" t="s">
        <v>286</v>
      </c>
      <c r="C62" s="96" t="s">
        <v>380</v>
      </c>
      <c r="D62" s="68" t="s">
        <v>390</v>
      </c>
      <c r="E62" s="68">
        <v>9</v>
      </c>
      <c r="F62" s="162"/>
      <c r="G62" s="91"/>
      <c r="H62" s="92"/>
      <c r="I62" s="68"/>
      <c r="J62" s="68"/>
      <c r="K62" s="70">
        <v>9</v>
      </c>
      <c r="L62" s="68"/>
      <c r="M62" s="70">
        <v>1</v>
      </c>
      <c r="N62" s="70">
        <v>1</v>
      </c>
      <c r="O62" s="70"/>
      <c r="P62" s="70"/>
      <c r="Q62" s="70">
        <v>1</v>
      </c>
      <c r="R62" s="97">
        <f t="shared" si="0"/>
        <v>9</v>
      </c>
      <c r="S62" s="159"/>
      <c r="T62" s="159"/>
      <c r="U62" s="159"/>
      <c r="V62" s="159"/>
      <c r="W62" s="159"/>
      <c r="X62" s="70"/>
    </row>
    <row r="63" spans="1:24" s="76" customFormat="1" ht="19.5" customHeight="1" x14ac:dyDescent="0.4">
      <c r="A63" s="67" t="s">
        <v>149</v>
      </c>
      <c r="B63" s="91" t="s">
        <v>290</v>
      </c>
      <c r="C63" s="68" t="s">
        <v>150</v>
      </c>
      <c r="D63" s="68" t="s">
        <v>121</v>
      </c>
      <c r="E63" s="68">
        <v>56</v>
      </c>
      <c r="F63" s="160">
        <f t="shared" ca="1" si="2"/>
        <v>0</v>
      </c>
      <c r="G63" s="91"/>
      <c r="H63" s="92"/>
      <c r="I63" s="68">
        <v>32</v>
      </c>
      <c r="J63" s="68">
        <v>24</v>
      </c>
      <c r="K63" s="70"/>
      <c r="L63" s="68">
        <v>43</v>
      </c>
      <c r="M63" s="70">
        <f t="shared" si="1"/>
        <v>1</v>
      </c>
      <c r="N63" s="70">
        <v>1</v>
      </c>
      <c r="O63" s="70"/>
      <c r="P63" s="70"/>
      <c r="Q63" s="70">
        <v>1</v>
      </c>
      <c r="R63" s="97">
        <f t="shared" si="0"/>
        <v>56</v>
      </c>
      <c r="S63" s="157"/>
      <c r="T63" s="157"/>
      <c r="U63" s="157"/>
      <c r="V63" s="157"/>
      <c r="W63" s="157"/>
      <c r="X63" s="70"/>
    </row>
    <row r="64" spans="1:24" s="76" customFormat="1" ht="19.5" customHeight="1" x14ac:dyDescent="0.4">
      <c r="A64" s="67" t="s">
        <v>149</v>
      </c>
      <c r="B64" s="91" t="s">
        <v>290</v>
      </c>
      <c r="C64" s="68" t="s">
        <v>151</v>
      </c>
      <c r="D64" s="68" t="s">
        <v>152</v>
      </c>
      <c r="E64" s="68">
        <v>32</v>
      </c>
      <c r="F64" s="161"/>
      <c r="G64" s="91"/>
      <c r="H64" s="92"/>
      <c r="I64" s="68">
        <v>12</v>
      </c>
      <c r="J64" s="68">
        <v>20</v>
      </c>
      <c r="K64" s="70"/>
      <c r="L64" s="68">
        <v>45</v>
      </c>
      <c r="M64" s="70">
        <f t="shared" si="1"/>
        <v>1</v>
      </c>
      <c r="N64" s="70"/>
      <c r="O64" s="70">
        <v>1.1000000000000001</v>
      </c>
      <c r="P64" s="70"/>
      <c r="Q64" s="70">
        <v>1.1000000000000001</v>
      </c>
      <c r="R64" s="97">
        <f t="shared" si="0"/>
        <v>35.200000000000003</v>
      </c>
      <c r="S64" s="158"/>
      <c r="T64" s="158"/>
      <c r="U64" s="158"/>
      <c r="V64" s="158"/>
      <c r="W64" s="158"/>
      <c r="X64" s="70"/>
    </row>
    <row r="65" spans="1:24" s="76" customFormat="1" ht="19.5" customHeight="1" x14ac:dyDescent="0.4">
      <c r="A65" s="67" t="s">
        <v>149</v>
      </c>
      <c r="B65" s="91" t="s">
        <v>290</v>
      </c>
      <c r="C65" s="68" t="s">
        <v>153</v>
      </c>
      <c r="D65" s="68" t="s">
        <v>103</v>
      </c>
      <c r="E65" s="68">
        <v>32</v>
      </c>
      <c r="F65" s="161"/>
      <c r="G65" s="91"/>
      <c r="H65" s="92"/>
      <c r="I65" s="68">
        <v>12</v>
      </c>
      <c r="J65" s="68">
        <v>20</v>
      </c>
      <c r="K65" s="70"/>
      <c r="L65" s="68">
        <v>42</v>
      </c>
      <c r="M65" s="70">
        <f t="shared" si="1"/>
        <v>1</v>
      </c>
      <c r="N65" s="70">
        <v>1</v>
      </c>
      <c r="O65" s="70"/>
      <c r="P65" s="70"/>
      <c r="Q65" s="70">
        <v>1</v>
      </c>
      <c r="R65" s="97">
        <f t="shared" si="0"/>
        <v>32</v>
      </c>
      <c r="S65" s="158"/>
      <c r="T65" s="158"/>
      <c r="U65" s="158"/>
      <c r="V65" s="158"/>
      <c r="W65" s="158"/>
      <c r="X65" s="70"/>
    </row>
    <row r="66" spans="1:24" s="76" customFormat="1" ht="19.5" customHeight="1" x14ac:dyDescent="0.4">
      <c r="A66" s="67" t="s">
        <v>149</v>
      </c>
      <c r="B66" s="91" t="s">
        <v>290</v>
      </c>
      <c r="C66" s="68" t="s">
        <v>153</v>
      </c>
      <c r="D66" s="68" t="s">
        <v>99</v>
      </c>
      <c r="E66" s="68">
        <v>32</v>
      </c>
      <c r="F66" s="161"/>
      <c r="G66" s="91"/>
      <c r="H66" s="92"/>
      <c r="I66" s="68">
        <v>12</v>
      </c>
      <c r="J66" s="68">
        <v>20</v>
      </c>
      <c r="K66" s="70"/>
      <c r="L66" s="68">
        <v>44</v>
      </c>
      <c r="M66" s="70">
        <f t="shared" si="1"/>
        <v>1</v>
      </c>
      <c r="N66" s="70">
        <v>1</v>
      </c>
      <c r="O66" s="70"/>
      <c r="P66" s="70"/>
      <c r="Q66" s="70">
        <v>1</v>
      </c>
      <c r="R66" s="97">
        <f t="shared" si="0"/>
        <v>32</v>
      </c>
      <c r="S66" s="158"/>
      <c r="T66" s="158"/>
      <c r="U66" s="158"/>
      <c r="V66" s="158"/>
      <c r="W66" s="158"/>
      <c r="X66" s="70"/>
    </row>
    <row r="67" spans="1:24" s="76" customFormat="1" ht="19.5" customHeight="1" x14ac:dyDescent="0.4">
      <c r="A67" s="67" t="s">
        <v>149</v>
      </c>
      <c r="B67" s="91" t="s">
        <v>290</v>
      </c>
      <c r="C67" s="68" t="s">
        <v>150</v>
      </c>
      <c r="D67" s="68" t="s">
        <v>143</v>
      </c>
      <c r="E67" s="68">
        <v>56</v>
      </c>
      <c r="F67" s="161"/>
      <c r="G67" s="91"/>
      <c r="H67" s="92"/>
      <c r="I67" s="68">
        <v>32</v>
      </c>
      <c r="J67" s="68">
        <v>24</v>
      </c>
      <c r="K67" s="70"/>
      <c r="L67" s="68">
        <v>49</v>
      </c>
      <c r="M67" s="70">
        <f t="shared" si="1"/>
        <v>1</v>
      </c>
      <c r="N67" s="70">
        <v>1</v>
      </c>
      <c r="O67" s="70"/>
      <c r="P67" s="70"/>
      <c r="Q67" s="70">
        <v>1</v>
      </c>
      <c r="R67" s="97">
        <f t="shared" si="0"/>
        <v>56</v>
      </c>
      <c r="S67" s="158"/>
      <c r="T67" s="158"/>
      <c r="U67" s="158"/>
      <c r="V67" s="158"/>
      <c r="W67" s="158"/>
      <c r="X67" s="70"/>
    </row>
    <row r="68" spans="1:24" s="76" customFormat="1" ht="19.5" customHeight="1" x14ac:dyDescent="0.4">
      <c r="A68" s="67" t="s">
        <v>149</v>
      </c>
      <c r="B68" s="91" t="s">
        <v>290</v>
      </c>
      <c r="C68" s="68" t="s">
        <v>150</v>
      </c>
      <c r="D68" s="68" t="s">
        <v>142</v>
      </c>
      <c r="E68" s="68">
        <v>56</v>
      </c>
      <c r="F68" s="161"/>
      <c r="G68" s="91"/>
      <c r="H68" s="92"/>
      <c r="I68" s="68">
        <v>32</v>
      </c>
      <c r="J68" s="68">
        <v>24</v>
      </c>
      <c r="K68" s="70"/>
      <c r="L68" s="68">
        <v>49</v>
      </c>
      <c r="M68" s="70">
        <f t="shared" si="1"/>
        <v>1</v>
      </c>
      <c r="N68" s="70">
        <v>1</v>
      </c>
      <c r="O68" s="70"/>
      <c r="P68" s="70"/>
      <c r="Q68" s="70">
        <v>1</v>
      </c>
      <c r="R68" s="97">
        <f t="shared" si="0"/>
        <v>56</v>
      </c>
      <c r="S68" s="158"/>
      <c r="T68" s="158"/>
      <c r="U68" s="158"/>
      <c r="V68" s="158"/>
      <c r="W68" s="158"/>
      <c r="X68" s="70"/>
    </row>
    <row r="69" spans="1:24" s="76" customFormat="1" ht="19.5" customHeight="1" x14ac:dyDescent="0.4">
      <c r="A69" s="67" t="s">
        <v>149</v>
      </c>
      <c r="B69" s="91" t="s">
        <v>290</v>
      </c>
      <c r="C69" s="96" t="s">
        <v>380</v>
      </c>
      <c r="D69" s="68" t="s">
        <v>391</v>
      </c>
      <c r="E69" s="68">
        <v>18</v>
      </c>
      <c r="F69" s="162"/>
      <c r="G69" s="91"/>
      <c r="H69" s="92"/>
      <c r="I69" s="68"/>
      <c r="J69" s="68"/>
      <c r="K69" s="70">
        <v>18</v>
      </c>
      <c r="L69" s="68"/>
      <c r="M69" s="70">
        <v>1</v>
      </c>
      <c r="N69" s="70">
        <v>1</v>
      </c>
      <c r="O69" s="70"/>
      <c r="P69" s="70"/>
      <c r="Q69" s="70">
        <v>1</v>
      </c>
      <c r="R69" s="97">
        <f t="shared" si="0"/>
        <v>18</v>
      </c>
      <c r="S69" s="159"/>
      <c r="T69" s="159"/>
      <c r="U69" s="159"/>
      <c r="V69" s="159"/>
      <c r="W69" s="159"/>
      <c r="X69" s="70"/>
    </row>
    <row r="70" spans="1:24" s="76" customFormat="1" ht="19.5" customHeight="1" x14ac:dyDescent="0.4">
      <c r="A70" s="67" t="s">
        <v>154</v>
      </c>
      <c r="B70" s="70" t="s">
        <v>288</v>
      </c>
      <c r="C70" s="68" t="s">
        <v>155</v>
      </c>
      <c r="D70" s="68" t="s">
        <v>146</v>
      </c>
      <c r="E70" s="68">
        <v>72</v>
      </c>
      <c r="F70" s="160">
        <f t="shared" ref="F70:F101" ca="1" si="3">SUM(E70:E239)-SUM(F70:F239)</f>
        <v>0</v>
      </c>
      <c r="G70" s="91"/>
      <c r="H70" s="92"/>
      <c r="I70" s="68">
        <v>32</v>
      </c>
      <c r="J70" s="68">
        <v>40</v>
      </c>
      <c r="K70" s="70"/>
      <c r="L70" s="68">
        <v>49</v>
      </c>
      <c r="M70" s="70">
        <f t="shared" si="1"/>
        <v>1</v>
      </c>
      <c r="N70" s="70">
        <v>1</v>
      </c>
      <c r="O70" s="70"/>
      <c r="P70" s="70"/>
      <c r="Q70" s="70">
        <v>1</v>
      </c>
      <c r="R70" s="97">
        <f t="shared" si="0"/>
        <v>72</v>
      </c>
      <c r="S70" s="157"/>
      <c r="T70" s="157"/>
      <c r="U70" s="157"/>
      <c r="V70" s="157"/>
      <c r="W70" s="157"/>
      <c r="X70" s="70"/>
    </row>
    <row r="71" spans="1:24" s="76" customFormat="1" ht="19.5" customHeight="1" x14ac:dyDescent="0.4">
      <c r="A71" s="67" t="s">
        <v>154</v>
      </c>
      <c r="B71" s="70" t="s">
        <v>288</v>
      </c>
      <c r="C71" s="68" t="s">
        <v>155</v>
      </c>
      <c r="D71" s="68" t="s">
        <v>148</v>
      </c>
      <c r="E71" s="68">
        <v>72</v>
      </c>
      <c r="F71" s="161"/>
      <c r="G71" s="91"/>
      <c r="H71" s="92"/>
      <c r="I71" s="68">
        <v>32</v>
      </c>
      <c r="J71" s="68">
        <v>40</v>
      </c>
      <c r="K71" s="70"/>
      <c r="L71" s="68">
        <v>43</v>
      </c>
      <c r="M71" s="70">
        <f t="shared" si="1"/>
        <v>1</v>
      </c>
      <c r="N71" s="70"/>
      <c r="O71" s="70">
        <v>1.1000000000000001</v>
      </c>
      <c r="P71" s="70"/>
      <c r="Q71" s="70">
        <v>1.1000000000000001</v>
      </c>
      <c r="R71" s="97">
        <f t="shared" si="0"/>
        <v>79.2</v>
      </c>
      <c r="S71" s="158"/>
      <c r="T71" s="158"/>
      <c r="U71" s="158"/>
      <c r="V71" s="158"/>
      <c r="W71" s="158"/>
      <c r="X71" s="70"/>
    </row>
    <row r="72" spans="1:24" s="76" customFormat="1" ht="19.5" customHeight="1" x14ac:dyDescent="0.4">
      <c r="A72" s="67" t="s">
        <v>154</v>
      </c>
      <c r="B72" s="70" t="s">
        <v>288</v>
      </c>
      <c r="C72" s="68" t="s">
        <v>155</v>
      </c>
      <c r="D72" s="68" t="s">
        <v>147</v>
      </c>
      <c r="E72" s="68">
        <v>72</v>
      </c>
      <c r="F72" s="161"/>
      <c r="G72" s="91"/>
      <c r="H72" s="92"/>
      <c r="I72" s="68">
        <v>32</v>
      </c>
      <c r="J72" s="68">
        <v>40</v>
      </c>
      <c r="K72" s="70"/>
      <c r="L72" s="68">
        <v>48</v>
      </c>
      <c r="M72" s="70">
        <f t="shared" si="1"/>
        <v>1</v>
      </c>
      <c r="N72" s="70">
        <v>1</v>
      </c>
      <c r="O72" s="70"/>
      <c r="P72" s="70"/>
      <c r="Q72" s="70">
        <v>1</v>
      </c>
      <c r="R72" s="97">
        <f t="shared" si="0"/>
        <v>72</v>
      </c>
      <c r="S72" s="158"/>
      <c r="T72" s="158"/>
      <c r="U72" s="158"/>
      <c r="V72" s="158"/>
      <c r="W72" s="158"/>
      <c r="X72" s="70"/>
    </row>
    <row r="73" spans="1:24" s="76" customFormat="1" ht="19.5" customHeight="1" x14ac:dyDescent="0.4">
      <c r="A73" s="67" t="s">
        <v>154</v>
      </c>
      <c r="B73" s="70" t="s">
        <v>288</v>
      </c>
      <c r="C73" s="68" t="s">
        <v>280</v>
      </c>
      <c r="D73" s="68" t="s">
        <v>195</v>
      </c>
      <c r="E73" s="68">
        <f>L73*3</f>
        <v>60</v>
      </c>
      <c r="F73" s="161"/>
      <c r="G73" s="91"/>
      <c r="H73" s="92"/>
      <c r="I73" s="68"/>
      <c r="J73" s="68">
        <v>60</v>
      </c>
      <c r="K73" s="70"/>
      <c r="L73" s="68">
        <v>20</v>
      </c>
      <c r="M73" s="70">
        <f t="shared" si="1"/>
        <v>1</v>
      </c>
      <c r="N73" s="70">
        <v>1</v>
      </c>
      <c r="O73" s="70"/>
      <c r="P73" s="70"/>
      <c r="Q73" s="70">
        <v>1</v>
      </c>
      <c r="R73" s="97">
        <f t="shared" ref="R73:R146" si="4">E73*M73*Q73</f>
        <v>60</v>
      </c>
      <c r="S73" s="158"/>
      <c r="T73" s="158"/>
      <c r="U73" s="158"/>
      <c r="V73" s="158"/>
      <c r="W73" s="158"/>
      <c r="X73" s="70"/>
    </row>
    <row r="74" spans="1:24" s="76" customFormat="1" ht="19.5" customHeight="1" x14ac:dyDescent="0.4">
      <c r="A74" s="67" t="s">
        <v>154</v>
      </c>
      <c r="B74" s="70" t="s">
        <v>288</v>
      </c>
      <c r="C74" s="96" t="s">
        <v>380</v>
      </c>
      <c r="D74" s="68" t="s">
        <v>390</v>
      </c>
      <c r="E74" s="68">
        <v>9</v>
      </c>
      <c r="F74" s="162"/>
      <c r="G74" s="91"/>
      <c r="H74" s="92"/>
      <c r="I74" s="68"/>
      <c r="J74" s="68"/>
      <c r="K74" s="70">
        <v>9</v>
      </c>
      <c r="L74" s="68"/>
      <c r="M74" s="70">
        <v>1</v>
      </c>
      <c r="N74" s="70">
        <v>1</v>
      </c>
      <c r="O74" s="70"/>
      <c r="P74" s="70"/>
      <c r="Q74" s="70">
        <v>1</v>
      </c>
      <c r="R74" s="97">
        <f t="shared" si="4"/>
        <v>9</v>
      </c>
      <c r="S74" s="159"/>
      <c r="T74" s="159"/>
      <c r="U74" s="159"/>
      <c r="V74" s="159"/>
      <c r="W74" s="159"/>
      <c r="X74" s="70"/>
    </row>
    <row r="75" spans="1:24" s="76" customFormat="1" ht="19.5" customHeight="1" x14ac:dyDescent="0.4">
      <c r="A75" s="67" t="s">
        <v>156</v>
      </c>
      <c r="B75" s="74" t="s">
        <v>291</v>
      </c>
      <c r="C75" s="68" t="s">
        <v>151</v>
      </c>
      <c r="D75" s="68" t="s">
        <v>139</v>
      </c>
      <c r="E75" s="68">
        <v>32</v>
      </c>
      <c r="F75" s="160">
        <f t="shared" ca="1" si="3"/>
        <v>0</v>
      </c>
      <c r="G75" s="91"/>
      <c r="H75" s="92"/>
      <c r="I75" s="68">
        <v>12</v>
      </c>
      <c r="J75" s="68">
        <v>20</v>
      </c>
      <c r="K75" s="70"/>
      <c r="L75" s="68">
        <v>48</v>
      </c>
      <c r="M75" s="70">
        <f t="shared" si="1"/>
        <v>1</v>
      </c>
      <c r="N75" s="70"/>
      <c r="O75" s="70">
        <v>1.1000000000000001</v>
      </c>
      <c r="P75" s="70"/>
      <c r="Q75" s="70">
        <v>1.1000000000000001</v>
      </c>
      <c r="R75" s="97">
        <f t="shared" si="4"/>
        <v>35.200000000000003</v>
      </c>
      <c r="S75" s="157"/>
      <c r="T75" s="157"/>
      <c r="U75" s="157"/>
      <c r="V75" s="157"/>
      <c r="W75" s="157"/>
      <c r="X75" s="70"/>
    </row>
    <row r="76" spans="1:24" s="76" customFormat="1" ht="19.5" customHeight="1" x14ac:dyDescent="0.4">
      <c r="A76" s="67" t="s">
        <v>156</v>
      </c>
      <c r="B76" s="74" t="s">
        <v>291</v>
      </c>
      <c r="C76" s="68" t="s">
        <v>151</v>
      </c>
      <c r="D76" s="68" t="s">
        <v>125</v>
      </c>
      <c r="E76" s="68">
        <v>32</v>
      </c>
      <c r="F76" s="161"/>
      <c r="G76" s="91"/>
      <c r="H76" s="92"/>
      <c r="I76" s="68">
        <v>12</v>
      </c>
      <c r="J76" s="68">
        <v>20</v>
      </c>
      <c r="K76" s="70"/>
      <c r="L76" s="68">
        <v>47</v>
      </c>
      <c r="M76" s="70">
        <f t="shared" si="1"/>
        <v>1</v>
      </c>
      <c r="N76" s="70">
        <v>1</v>
      </c>
      <c r="O76" s="70"/>
      <c r="P76" s="70"/>
      <c r="Q76" s="70">
        <v>1</v>
      </c>
      <c r="R76" s="97">
        <f t="shared" si="4"/>
        <v>32</v>
      </c>
      <c r="S76" s="158"/>
      <c r="T76" s="158"/>
      <c r="U76" s="158"/>
      <c r="V76" s="158"/>
      <c r="W76" s="158"/>
      <c r="X76" s="70"/>
    </row>
    <row r="77" spans="1:24" s="76" customFormat="1" ht="19.5" customHeight="1" x14ac:dyDescent="0.4">
      <c r="A77" s="67" t="s">
        <v>156</v>
      </c>
      <c r="B77" s="74" t="s">
        <v>291</v>
      </c>
      <c r="C77" s="68" t="s">
        <v>157</v>
      </c>
      <c r="D77" s="68" t="s">
        <v>139</v>
      </c>
      <c r="E77" s="68">
        <v>72</v>
      </c>
      <c r="F77" s="161"/>
      <c r="G77" s="91"/>
      <c r="H77" s="92"/>
      <c r="I77" s="68">
        <v>24</v>
      </c>
      <c r="J77" s="68">
        <v>48</v>
      </c>
      <c r="K77" s="70"/>
      <c r="L77" s="68">
        <v>48</v>
      </c>
      <c r="M77" s="70">
        <f t="shared" si="1"/>
        <v>1</v>
      </c>
      <c r="N77" s="70"/>
      <c r="O77" s="70">
        <v>1.1000000000000001</v>
      </c>
      <c r="P77" s="70"/>
      <c r="Q77" s="70">
        <v>1.1000000000000001</v>
      </c>
      <c r="R77" s="97">
        <f t="shared" si="4"/>
        <v>79.2</v>
      </c>
      <c r="S77" s="158"/>
      <c r="T77" s="158"/>
      <c r="U77" s="158"/>
      <c r="V77" s="158"/>
      <c r="W77" s="158"/>
      <c r="X77" s="70"/>
    </row>
    <row r="78" spans="1:24" s="76" customFormat="1" ht="19.5" customHeight="1" x14ac:dyDescent="0.4">
      <c r="A78" s="67" t="s">
        <v>156</v>
      </c>
      <c r="B78" s="74" t="s">
        <v>291</v>
      </c>
      <c r="C78" s="68" t="s">
        <v>151</v>
      </c>
      <c r="D78" s="68" t="s">
        <v>134</v>
      </c>
      <c r="E78" s="68">
        <v>32</v>
      </c>
      <c r="F78" s="161"/>
      <c r="G78" s="91"/>
      <c r="H78" s="92"/>
      <c r="I78" s="68">
        <v>12</v>
      </c>
      <c r="J78" s="68">
        <v>20</v>
      </c>
      <c r="K78" s="70"/>
      <c r="L78" s="68">
        <v>46</v>
      </c>
      <c r="M78" s="70">
        <f t="shared" si="1"/>
        <v>1</v>
      </c>
      <c r="N78" s="70">
        <v>1</v>
      </c>
      <c r="O78" s="70"/>
      <c r="P78" s="70"/>
      <c r="Q78" s="70">
        <v>1</v>
      </c>
      <c r="R78" s="97">
        <f t="shared" si="4"/>
        <v>32</v>
      </c>
      <c r="S78" s="158"/>
      <c r="T78" s="158"/>
      <c r="U78" s="158"/>
      <c r="V78" s="158"/>
      <c r="W78" s="158"/>
      <c r="X78" s="70"/>
    </row>
    <row r="79" spans="1:24" s="76" customFormat="1" ht="19.5" customHeight="1" x14ac:dyDescent="0.4">
      <c r="A79" s="67" t="s">
        <v>156</v>
      </c>
      <c r="B79" s="74" t="s">
        <v>291</v>
      </c>
      <c r="C79" s="68" t="s">
        <v>151</v>
      </c>
      <c r="D79" s="68" t="s">
        <v>126</v>
      </c>
      <c r="E79" s="68">
        <v>32</v>
      </c>
      <c r="F79" s="161"/>
      <c r="G79" s="91"/>
      <c r="H79" s="92"/>
      <c r="I79" s="68">
        <v>12</v>
      </c>
      <c r="J79" s="68">
        <v>20</v>
      </c>
      <c r="K79" s="70"/>
      <c r="L79" s="68">
        <v>51</v>
      </c>
      <c r="M79" s="70">
        <f t="shared" si="1"/>
        <v>1.01</v>
      </c>
      <c r="N79" s="70">
        <v>1</v>
      </c>
      <c r="O79" s="70"/>
      <c r="P79" s="70"/>
      <c r="Q79" s="70">
        <v>1</v>
      </c>
      <c r="R79" s="97">
        <f t="shared" si="4"/>
        <v>32.32</v>
      </c>
      <c r="S79" s="158"/>
      <c r="T79" s="158"/>
      <c r="U79" s="158"/>
      <c r="V79" s="158"/>
      <c r="W79" s="158"/>
      <c r="X79" s="70"/>
    </row>
    <row r="80" spans="1:24" s="76" customFormat="1" ht="19.5" customHeight="1" x14ac:dyDescent="0.4">
      <c r="A80" s="67" t="s">
        <v>156</v>
      </c>
      <c r="B80" s="74" t="s">
        <v>291</v>
      </c>
      <c r="C80" s="68" t="s">
        <v>151</v>
      </c>
      <c r="D80" s="68" t="s">
        <v>133</v>
      </c>
      <c r="E80" s="68">
        <v>32</v>
      </c>
      <c r="F80" s="161"/>
      <c r="G80" s="91"/>
      <c r="H80" s="92"/>
      <c r="I80" s="68">
        <v>12</v>
      </c>
      <c r="J80" s="68">
        <v>20</v>
      </c>
      <c r="K80" s="70"/>
      <c r="L80" s="68">
        <v>47</v>
      </c>
      <c r="M80" s="70">
        <f t="shared" si="1"/>
        <v>1</v>
      </c>
      <c r="N80" s="70">
        <v>1</v>
      </c>
      <c r="O80" s="70"/>
      <c r="P80" s="70"/>
      <c r="Q80" s="70">
        <v>1</v>
      </c>
      <c r="R80" s="97">
        <f t="shared" si="4"/>
        <v>32</v>
      </c>
      <c r="S80" s="158"/>
      <c r="T80" s="158"/>
      <c r="U80" s="158"/>
      <c r="V80" s="158"/>
      <c r="W80" s="158"/>
      <c r="X80" s="70"/>
    </row>
    <row r="81" spans="1:24" s="76" customFormat="1" ht="19.5" customHeight="1" x14ac:dyDescent="0.4">
      <c r="A81" s="67" t="s">
        <v>156</v>
      </c>
      <c r="B81" s="74" t="s">
        <v>291</v>
      </c>
      <c r="C81" s="68" t="s">
        <v>280</v>
      </c>
      <c r="D81" s="68" t="s">
        <v>158</v>
      </c>
      <c r="E81" s="68">
        <f>L81*3</f>
        <v>51</v>
      </c>
      <c r="F81" s="161"/>
      <c r="G81" s="91"/>
      <c r="H81" s="92"/>
      <c r="I81" s="68"/>
      <c r="J81" s="68">
        <v>51</v>
      </c>
      <c r="K81" s="70"/>
      <c r="L81" s="68">
        <v>17</v>
      </c>
      <c r="M81" s="70">
        <f t="shared" si="1"/>
        <v>1</v>
      </c>
      <c r="N81" s="70">
        <v>1</v>
      </c>
      <c r="O81" s="70"/>
      <c r="P81" s="70"/>
      <c r="Q81" s="70">
        <v>1</v>
      </c>
      <c r="R81" s="97">
        <f t="shared" si="4"/>
        <v>51</v>
      </c>
      <c r="S81" s="158"/>
      <c r="T81" s="158"/>
      <c r="U81" s="158"/>
      <c r="V81" s="158"/>
      <c r="W81" s="158"/>
      <c r="X81" s="70"/>
    </row>
    <row r="82" spans="1:24" s="76" customFormat="1" ht="19.5" customHeight="1" x14ac:dyDescent="0.4">
      <c r="A82" s="67" t="s">
        <v>156</v>
      </c>
      <c r="B82" s="74" t="s">
        <v>291</v>
      </c>
      <c r="C82" s="96" t="s">
        <v>380</v>
      </c>
      <c r="D82" s="68" t="s">
        <v>391</v>
      </c>
      <c r="E82" s="68">
        <v>18</v>
      </c>
      <c r="F82" s="162"/>
      <c r="G82" s="91"/>
      <c r="H82" s="92"/>
      <c r="I82" s="68"/>
      <c r="K82" s="68">
        <v>18</v>
      </c>
      <c r="L82" s="68"/>
      <c r="M82" s="70">
        <v>1</v>
      </c>
      <c r="N82" s="70">
        <v>1</v>
      </c>
      <c r="O82" s="70"/>
      <c r="P82" s="70"/>
      <c r="Q82" s="70">
        <v>1</v>
      </c>
      <c r="R82" s="97">
        <f t="shared" si="4"/>
        <v>18</v>
      </c>
      <c r="S82" s="159"/>
      <c r="T82" s="159"/>
      <c r="U82" s="159"/>
      <c r="V82" s="159"/>
      <c r="W82" s="159"/>
      <c r="X82" s="70"/>
    </row>
    <row r="83" spans="1:24" s="76" customFormat="1" ht="19.5" customHeight="1" x14ac:dyDescent="0.4">
      <c r="A83" s="67" t="s">
        <v>159</v>
      </c>
      <c r="B83" s="70" t="s">
        <v>286</v>
      </c>
      <c r="C83" s="68" t="s">
        <v>160</v>
      </c>
      <c r="D83" s="68" t="s">
        <v>119</v>
      </c>
      <c r="E83" s="68">
        <v>64</v>
      </c>
      <c r="F83" s="160">
        <f t="shared" ca="1" si="3"/>
        <v>0</v>
      </c>
      <c r="G83" s="91"/>
      <c r="H83" s="92"/>
      <c r="I83" s="68">
        <v>40</v>
      </c>
      <c r="J83" s="68">
        <v>24</v>
      </c>
      <c r="K83" s="70"/>
      <c r="L83" s="68">
        <v>36</v>
      </c>
      <c r="M83" s="70">
        <f t="shared" si="1"/>
        <v>1</v>
      </c>
      <c r="N83" s="70">
        <v>1</v>
      </c>
      <c r="O83" s="70"/>
      <c r="P83" s="70"/>
      <c r="Q83" s="70">
        <v>1</v>
      </c>
      <c r="R83" s="97">
        <f t="shared" si="4"/>
        <v>64</v>
      </c>
      <c r="S83" s="157"/>
      <c r="T83" s="157"/>
      <c r="U83" s="157"/>
      <c r="V83" s="157"/>
      <c r="W83" s="157"/>
      <c r="X83" s="70"/>
    </row>
    <row r="84" spans="1:24" s="76" customFormat="1" ht="19.5" customHeight="1" x14ac:dyDescent="0.4">
      <c r="A84" s="67" t="s">
        <v>159</v>
      </c>
      <c r="B84" s="70" t="s">
        <v>286</v>
      </c>
      <c r="C84" s="68" t="s">
        <v>120</v>
      </c>
      <c r="D84" s="68" t="s">
        <v>142</v>
      </c>
      <c r="E84" s="68">
        <v>48</v>
      </c>
      <c r="F84" s="161"/>
      <c r="G84" s="91"/>
      <c r="H84" s="92"/>
      <c r="I84" s="68">
        <v>24</v>
      </c>
      <c r="J84" s="68">
        <v>24</v>
      </c>
      <c r="K84" s="70"/>
      <c r="L84" s="68">
        <v>49</v>
      </c>
      <c r="M84" s="70">
        <f t="shared" si="1"/>
        <v>1</v>
      </c>
      <c r="N84" s="70">
        <v>1</v>
      </c>
      <c r="O84" s="70"/>
      <c r="P84" s="70"/>
      <c r="Q84" s="70">
        <v>1</v>
      </c>
      <c r="R84" s="97">
        <f t="shared" si="4"/>
        <v>48</v>
      </c>
      <c r="S84" s="158"/>
      <c r="T84" s="158"/>
      <c r="U84" s="158"/>
      <c r="V84" s="158"/>
      <c r="W84" s="158"/>
      <c r="X84" s="70"/>
    </row>
    <row r="85" spans="1:24" s="76" customFormat="1" ht="19.5" customHeight="1" x14ac:dyDescent="0.4">
      <c r="A85" s="67" t="s">
        <v>159</v>
      </c>
      <c r="B85" s="70" t="s">
        <v>286</v>
      </c>
      <c r="C85" s="68" t="s">
        <v>120</v>
      </c>
      <c r="D85" s="68" t="s">
        <v>143</v>
      </c>
      <c r="E85" s="68">
        <v>48</v>
      </c>
      <c r="F85" s="161"/>
      <c r="G85" s="91"/>
      <c r="H85" s="92"/>
      <c r="I85" s="68">
        <v>24</v>
      </c>
      <c r="J85" s="68">
        <v>24</v>
      </c>
      <c r="K85" s="70"/>
      <c r="L85" s="68">
        <v>49</v>
      </c>
      <c r="M85" s="70">
        <f t="shared" si="1"/>
        <v>1</v>
      </c>
      <c r="N85" s="70">
        <v>1</v>
      </c>
      <c r="O85" s="70"/>
      <c r="P85" s="70"/>
      <c r="Q85" s="70">
        <v>1</v>
      </c>
      <c r="R85" s="97">
        <f t="shared" si="4"/>
        <v>48</v>
      </c>
      <c r="S85" s="158"/>
      <c r="T85" s="158"/>
      <c r="U85" s="158"/>
      <c r="V85" s="158"/>
      <c r="W85" s="158"/>
      <c r="X85" s="70"/>
    </row>
    <row r="86" spans="1:24" s="76" customFormat="1" ht="19.5" customHeight="1" x14ac:dyDescent="0.4">
      <c r="A86" s="67" t="s">
        <v>159</v>
      </c>
      <c r="B86" s="70" t="s">
        <v>286</v>
      </c>
      <c r="C86" s="68" t="s">
        <v>160</v>
      </c>
      <c r="D86" s="68" t="s">
        <v>122</v>
      </c>
      <c r="E86" s="68">
        <v>64</v>
      </c>
      <c r="F86" s="161"/>
      <c r="G86" s="91"/>
      <c r="H86" s="92"/>
      <c r="I86" s="68">
        <v>40</v>
      </c>
      <c r="J86" s="68">
        <v>24</v>
      </c>
      <c r="K86" s="70"/>
      <c r="L86" s="68">
        <v>35</v>
      </c>
      <c r="M86" s="70">
        <f t="shared" si="1"/>
        <v>1</v>
      </c>
      <c r="N86" s="70">
        <v>1</v>
      </c>
      <c r="O86" s="70"/>
      <c r="P86" s="70"/>
      <c r="Q86" s="70">
        <v>1</v>
      </c>
      <c r="R86" s="97">
        <f t="shared" si="4"/>
        <v>64</v>
      </c>
      <c r="S86" s="158"/>
      <c r="T86" s="158"/>
      <c r="U86" s="158"/>
      <c r="V86" s="158"/>
      <c r="W86" s="158"/>
      <c r="X86" s="70"/>
    </row>
    <row r="87" spans="1:24" s="76" customFormat="1" ht="19.5" customHeight="1" x14ac:dyDescent="0.4">
      <c r="A87" s="67" t="s">
        <v>159</v>
      </c>
      <c r="B87" s="70" t="s">
        <v>286</v>
      </c>
      <c r="C87" s="68" t="s">
        <v>280</v>
      </c>
      <c r="D87" s="68" t="s">
        <v>309</v>
      </c>
      <c r="E87" s="68">
        <f>L87*3</f>
        <v>60</v>
      </c>
      <c r="F87" s="161"/>
      <c r="G87" s="91"/>
      <c r="H87" s="92"/>
      <c r="I87" s="68"/>
      <c r="J87" s="68">
        <v>60</v>
      </c>
      <c r="K87" s="70"/>
      <c r="L87" s="68">
        <v>20</v>
      </c>
      <c r="M87" s="70">
        <f t="shared" ref="M87:M164" si="5">IF(L87&lt;=50,1,IF(L87&lt;=100,1+(L87-50)*0.01,1.5))</f>
        <v>1</v>
      </c>
      <c r="N87" s="70">
        <v>1</v>
      </c>
      <c r="O87" s="70"/>
      <c r="P87" s="70"/>
      <c r="Q87" s="70">
        <v>1</v>
      </c>
      <c r="R87" s="97">
        <f t="shared" si="4"/>
        <v>60</v>
      </c>
      <c r="S87" s="158"/>
      <c r="T87" s="158"/>
      <c r="U87" s="158"/>
      <c r="V87" s="158"/>
      <c r="W87" s="158"/>
      <c r="X87" s="70"/>
    </row>
    <row r="88" spans="1:24" s="76" customFormat="1" ht="19.5" customHeight="1" x14ac:dyDescent="0.4">
      <c r="A88" s="67" t="s">
        <v>159</v>
      </c>
      <c r="B88" s="70" t="s">
        <v>286</v>
      </c>
      <c r="C88" s="96" t="s">
        <v>380</v>
      </c>
      <c r="D88" s="68" t="s">
        <v>392</v>
      </c>
      <c r="E88" s="68">
        <v>12</v>
      </c>
      <c r="F88" s="162"/>
      <c r="G88" s="91"/>
      <c r="H88" s="92"/>
      <c r="I88" s="68"/>
      <c r="J88" s="68"/>
      <c r="K88" s="68">
        <v>12</v>
      </c>
      <c r="M88" s="70">
        <v>1</v>
      </c>
      <c r="N88" s="76">
        <v>1</v>
      </c>
      <c r="O88" s="70"/>
      <c r="P88" s="70"/>
      <c r="Q88" s="70">
        <v>1</v>
      </c>
      <c r="R88" s="97">
        <f t="shared" si="4"/>
        <v>12</v>
      </c>
      <c r="S88" s="159"/>
      <c r="T88" s="159"/>
      <c r="U88" s="159"/>
      <c r="V88" s="159"/>
      <c r="W88" s="159"/>
      <c r="X88" s="70"/>
    </row>
    <row r="89" spans="1:24" s="76" customFormat="1" ht="19.5" customHeight="1" x14ac:dyDescent="0.4">
      <c r="A89" s="67" t="s">
        <v>161</v>
      </c>
      <c r="B89" s="70" t="s">
        <v>286</v>
      </c>
      <c r="C89" s="68" t="s">
        <v>162</v>
      </c>
      <c r="D89" s="68" t="s">
        <v>163</v>
      </c>
      <c r="E89" s="68">
        <v>64</v>
      </c>
      <c r="F89" s="160">
        <f t="shared" ca="1" si="3"/>
        <v>0</v>
      </c>
      <c r="G89" s="91"/>
      <c r="H89" s="92"/>
      <c r="I89" s="68">
        <v>30</v>
      </c>
      <c r="J89" s="68">
        <v>34</v>
      </c>
      <c r="K89" s="70"/>
      <c r="L89" s="68">
        <v>47</v>
      </c>
      <c r="M89" s="70">
        <f t="shared" si="5"/>
        <v>1</v>
      </c>
      <c r="N89" s="70">
        <v>1</v>
      </c>
      <c r="O89" s="70"/>
      <c r="P89" s="70"/>
      <c r="Q89" s="70">
        <v>1</v>
      </c>
      <c r="R89" s="97">
        <f t="shared" si="4"/>
        <v>64</v>
      </c>
      <c r="S89" s="157"/>
      <c r="T89" s="157"/>
      <c r="U89" s="157"/>
      <c r="V89" s="157"/>
      <c r="W89" s="157"/>
      <c r="X89" s="70"/>
    </row>
    <row r="90" spans="1:24" s="76" customFormat="1" ht="19.5" customHeight="1" x14ac:dyDescent="0.4">
      <c r="A90" s="67" t="s">
        <v>161</v>
      </c>
      <c r="B90" s="70" t="s">
        <v>286</v>
      </c>
      <c r="C90" s="68" t="s">
        <v>153</v>
      </c>
      <c r="D90" s="68" t="s">
        <v>101</v>
      </c>
      <c r="E90" s="68">
        <v>32</v>
      </c>
      <c r="F90" s="161"/>
      <c r="G90" s="91"/>
      <c r="H90" s="92"/>
      <c r="I90" s="68">
        <v>12</v>
      </c>
      <c r="J90" s="68">
        <v>20</v>
      </c>
      <c r="K90" s="70"/>
      <c r="L90" s="68">
        <v>42</v>
      </c>
      <c r="M90" s="70">
        <f t="shared" si="5"/>
        <v>1</v>
      </c>
      <c r="N90" s="70">
        <v>1</v>
      </c>
      <c r="O90" s="70"/>
      <c r="P90" s="70"/>
      <c r="Q90" s="70">
        <v>1</v>
      </c>
      <c r="R90" s="97">
        <f t="shared" si="4"/>
        <v>32</v>
      </c>
      <c r="S90" s="158"/>
      <c r="T90" s="158"/>
      <c r="U90" s="158"/>
      <c r="V90" s="158"/>
      <c r="W90" s="158"/>
      <c r="X90" s="70"/>
    </row>
    <row r="91" spans="1:24" s="76" customFormat="1" ht="19.5" customHeight="1" x14ac:dyDescent="0.4">
      <c r="A91" s="67" t="s">
        <v>161</v>
      </c>
      <c r="B91" s="70" t="s">
        <v>286</v>
      </c>
      <c r="C91" s="68" t="s">
        <v>162</v>
      </c>
      <c r="D91" s="68" t="s">
        <v>164</v>
      </c>
      <c r="E91" s="68">
        <v>64</v>
      </c>
      <c r="F91" s="161"/>
      <c r="G91" s="91"/>
      <c r="H91" s="92"/>
      <c r="I91" s="68">
        <v>30</v>
      </c>
      <c r="J91" s="68">
        <v>34</v>
      </c>
      <c r="K91" s="70"/>
      <c r="L91" s="68">
        <v>46</v>
      </c>
      <c r="M91" s="70">
        <f t="shared" si="5"/>
        <v>1</v>
      </c>
      <c r="N91" s="70">
        <v>1</v>
      </c>
      <c r="O91" s="70"/>
      <c r="P91" s="70"/>
      <c r="Q91" s="70">
        <v>1</v>
      </c>
      <c r="R91" s="97">
        <f t="shared" si="4"/>
        <v>64</v>
      </c>
      <c r="S91" s="158"/>
      <c r="T91" s="158"/>
      <c r="U91" s="158"/>
      <c r="V91" s="158"/>
      <c r="W91" s="158"/>
      <c r="X91" s="70"/>
    </row>
    <row r="92" spans="1:24" s="76" customFormat="1" ht="19.5" customHeight="1" x14ac:dyDescent="0.4">
      <c r="A92" s="67" t="s">
        <v>279</v>
      </c>
      <c r="B92" s="70" t="s">
        <v>286</v>
      </c>
      <c r="C92" s="68" t="s">
        <v>214</v>
      </c>
      <c r="D92" s="68" t="s">
        <v>164</v>
      </c>
      <c r="E92" s="68">
        <v>72</v>
      </c>
      <c r="F92" s="161"/>
      <c r="G92" s="91"/>
      <c r="H92" s="92"/>
      <c r="I92" s="68">
        <v>36</v>
      </c>
      <c r="J92" s="68">
        <v>36</v>
      </c>
      <c r="K92" s="70"/>
      <c r="L92" s="68">
        <v>46</v>
      </c>
      <c r="M92" s="70">
        <f t="shared" si="5"/>
        <v>1</v>
      </c>
      <c r="N92" s="70">
        <v>1</v>
      </c>
      <c r="O92" s="70"/>
      <c r="P92" s="70"/>
      <c r="Q92" s="70">
        <v>1</v>
      </c>
      <c r="R92" s="97">
        <f t="shared" si="4"/>
        <v>72</v>
      </c>
      <c r="S92" s="158"/>
      <c r="T92" s="158"/>
      <c r="U92" s="158"/>
      <c r="V92" s="158"/>
      <c r="W92" s="158"/>
      <c r="X92" s="70"/>
    </row>
    <row r="93" spans="1:24" s="76" customFormat="1" ht="19.5" customHeight="1" x14ac:dyDescent="0.4">
      <c r="A93" s="67" t="s">
        <v>279</v>
      </c>
      <c r="B93" s="70" t="s">
        <v>286</v>
      </c>
      <c r="C93" s="68" t="s">
        <v>214</v>
      </c>
      <c r="D93" s="68" t="s">
        <v>163</v>
      </c>
      <c r="E93" s="68">
        <v>72</v>
      </c>
      <c r="F93" s="161"/>
      <c r="G93" s="91"/>
      <c r="H93" s="92"/>
      <c r="I93" s="68">
        <v>36</v>
      </c>
      <c r="J93" s="68">
        <v>36</v>
      </c>
      <c r="K93" s="70"/>
      <c r="L93" s="68">
        <v>47</v>
      </c>
      <c r="M93" s="70">
        <f t="shared" si="5"/>
        <v>1</v>
      </c>
      <c r="N93" s="70">
        <v>1</v>
      </c>
      <c r="O93" s="70"/>
      <c r="P93" s="70"/>
      <c r="Q93" s="70">
        <v>1</v>
      </c>
      <c r="R93" s="97">
        <f t="shared" si="4"/>
        <v>72</v>
      </c>
      <c r="S93" s="158"/>
      <c r="T93" s="158"/>
      <c r="U93" s="158"/>
      <c r="V93" s="158"/>
      <c r="W93" s="158"/>
      <c r="X93" s="70"/>
    </row>
    <row r="94" spans="1:24" s="76" customFormat="1" ht="19.5" customHeight="1" x14ac:dyDescent="0.4">
      <c r="A94" s="67" t="s">
        <v>279</v>
      </c>
      <c r="B94" s="70" t="s">
        <v>286</v>
      </c>
      <c r="C94" s="68" t="s">
        <v>280</v>
      </c>
      <c r="D94" s="100" t="s">
        <v>307</v>
      </c>
      <c r="E94" s="68">
        <f>L94*3</f>
        <v>60</v>
      </c>
      <c r="F94" s="161"/>
      <c r="G94" s="91"/>
      <c r="H94" s="92"/>
      <c r="I94" s="68"/>
      <c r="J94" s="68">
        <v>60</v>
      </c>
      <c r="K94" s="70"/>
      <c r="L94" s="68">
        <v>20</v>
      </c>
      <c r="M94" s="70">
        <f t="shared" si="5"/>
        <v>1</v>
      </c>
      <c r="N94" s="70">
        <v>1</v>
      </c>
      <c r="O94" s="70"/>
      <c r="P94" s="70"/>
      <c r="Q94" s="70">
        <v>1</v>
      </c>
      <c r="R94" s="97">
        <f t="shared" si="4"/>
        <v>60</v>
      </c>
      <c r="S94" s="158"/>
      <c r="T94" s="158"/>
      <c r="U94" s="158"/>
      <c r="V94" s="158"/>
      <c r="W94" s="158"/>
      <c r="X94" s="70"/>
    </row>
    <row r="95" spans="1:24" s="76" customFormat="1" ht="19.5" customHeight="1" x14ac:dyDescent="0.4">
      <c r="A95" s="67" t="s">
        <v>279</v>
      </c>
      <c r="B95" s="70" t="s">
        <v>286</v>
      </c>
      <c r="C95" s="96" t="s">
        <v>380</v>
      </c>
      <c r="D95" s="100" t="s">
        <v>381</v>
      </c>
      <c r="E95" s="68">
        <v>15</v>
      </c>
      <c r="F95" s="162"/>
      <c r="G95" s="91"/>
      <c r="H95" s="92"/>
      <c r="I95" s="68"/>
      <c r="J95" s="68"/>
      <c r="K95" s="70">
        <v>15</v>
      </c>
      <c r="L95" s="68"/>
      <c r="M95" s="70">
        <v>1</v>
      </c>
      <c r="N95" s="70">
        <v>1</v>
      </c>
      <c r="O95" s="70"/>
      <c r="P95" s="70"/>
      <c r="Q95" s="70">
        <v>1</v>
      </c>
      <c r="R95" s="97">
        <f t="shared" si="4"/>
        <v>15</v>
      </c>
      <c r="S95" s="159"/>
      <c r="T95" s="159"/>
      <c r="U95" s="159"/>
      <c r="V95" s="159"/>
      <c r="W95" s="159"/>
      <c r="X95" s="70"/>
    </row>
    <row r="96" spans="1:24" s="76" customFormat="1" ht="19.5" customHeight="1" x14ac:dyDescent="0.4">
      <c r="A96" s="67" t="s">
        <v>165</v>
      </c>
      <c r="B96" s="70" t="s">
        <v>292</v>
      </c>
      <c r="C96" s="68" t="s">
        <v>166</v>
      </c>
      <c r="D96" s="68" t="s">
        <v>142</v>
      </c>
      <c r="E96" s="68">
        <v>26</v>
      </c>
      <c r="F96" s="160">
        <f t="shared" ca="1" si="3"/>
        <v>0</v>
      </c>
      <c r="G96" s="91"/>
      <c r="H96" s="92"/>
      <c r="I96" s="68">
        <v>0</v>
      </c>
      <c r="J96" s="68">
        <v>26</v>
      </c>
      <c r="K96" s="70"/>
      <c r="L96" s="68">
        <v>49</v>
      </c>
      <c r="M96" s="70">
        <f t="shared" si="5"/>
        <v>1</v>
      </c>
      <c r="N96" s="70">
        <v>1</v>
      </c>
      <c r="O96" s="70"/>
      <c r="P96" s="70"/>
      <c r="Q96" s="70">
        <v>1</v>
      </c>
      <c r="R96" s="97">
        <f t="shared" si="4"/>
        <v>26</v>
      </c>
      <c r="S96" s="157"/>
      <c r="T96" s="157"/>
      <c r="U96" s="157"/>
      <c r="V96" s="157"/>
      <c r="W96" s="157"/>
      <c r="X96" s="70"/>
    </row>
    <row r="97" spans="1:24" s="76" customFormat="1" ht="19.5" customHeight="1" x14ac:dyDescent="0.4">
      <c r="A97" s="67" t="s">
        <v>165</v>
      </c>
      <c r="B97" s="70" t="s">
        <v>292</v>
      </c>
      <c r="C97" s="68" t="s">
        <v>166</v>
      </c>
      <c r="D97" s="68" t="s">
        <v>121</v>
      </c>
      <c r="E97" s="68">
        <v>26</v>
      </c>
      <c r="F97" s="161"/>
      <c r="G97" s="91"/>
      <c r="H97" s="92"/>
      <c r="I97" s="68">
        <v>0</v>
      </c>
      <c r="J97" s="68">
        <v>26</v>
      </c>
      <c r="K97" s="70"/>
      <c r="L97" s="68">
        <v>43</v>
      </c>
      <c r="M97" s="70">
        <f t="shared" si="5"/>
        <v>1</v>
      </c>
      <c r="N97" s="70">
        <v>1</v>
      </c>
      <c r="O97" s="70"/>
      <c r="P97" s="70"/>
      <c r="Q97" s="70">
        <v>1</v>
      </c>
      <c r="R97" s="97">
        <f t="shared" si="4"/>
        <v>26</v>
      </c>
      <c r="S97" s="158"/>
      <c r="T97" s="158"/>
      <c r="U97" s="158"/>
      <c r="V97" s="158"/>
      <c r="W97" s="158"/>
      <c r="X97" s="70"/>
    </row>
    <row r="98" spans="1:24" s="76" customFormat="1" ht="19.5" customHeight="1" x14ac:dyDescent="0.4">
      <c r="A98" s="67" t="s">
        <v>165</v>
      </c>
      <c r="B98" s="70" t="s">
        <v>292</v>
      </c>
      <c r="C98" s="68" t="s">
        <v>167</v>
      </c>
      <c r="D98" s="68" t="s">
        <v>143</v>
      </c>
      <c r="E98" s="68">
        <v>32</v>
      </c>
      <c r="F98" s="161"/>
      <c r="G98" s="91"/>
      <c r="H98" s="92"/>
      <c r="I98" s="68">
        <v>24</v>
      </c>
      <c r="J98" s="68">
        <v>8</v>
      </c>
      <c r="K98" s="70"/>
      <c r="L98" s="68">
        <v>49</v>
      </c>
      <c r="M98" s="70">
        <f t="shared" si="5"/>
        <v>1</v>
      </c>
      <c r="N98" s="70">
        <v>1</v>
      </c>
      <c r="O98" s="70"/>
      <c r="P98" s="70"/>
      <c r="Q98" s="70">
        <v>1</v>
      </c>
      <c r="R98" s="97">
        <f t="shared" si="4"/>
        <v>32</v>
      </c>
      <c r="S98" s="158"/>
      <c r="T98" s="158"/>
      <c r="U98" s="158"/>
      <c r="V98" s="158"/>
      <c r="W98" s="158"/>
      <c r="X98" s="70"/>
    </row>
    <row r="99" spans="1:24" s="76" customFormat="1" ht="19.5" customHeight="1" x14ac:dyDescent="0.4">
      <c r="A99" s="67" t="s">
        <v>165</v>
      </c>
      <c r="B99" s="70" t="s">
        <v>292</v>
      </c>
      <c r="C99" s="68" t="s">
        <v>166</v>
      </c>
      <c r="D99" s="68" t="s">
        <v>143</v>
      </c>
      <c r="E99" s="68">
        <v>26</v>
      </c>
      <c r="F99" s="161"/>
      <c r="G99" s="91"/>
      <c r="H99" s="92"/>
      <c r="I99" s="68">
        <v>0</v>
      </c>
      <c r="J99" s="68">
        <v>26</v>
      </c>
      <c r="K99" s="70"/>
      <c r="L99" s="68">
        <v>49</v>
      </c>
      <c r="M99" s="70">
        <f t="shared" si="5"/>
        <v>1</v>
      </c>
      <c r="N99" s="70">
        <v>1</v>
      </c>
      <c r="O99" s="70"/>
      <c r="P99" s="70"/>
      <c r="Q99" s="70">
        <v>1</v>
      </c>
      <c r="R99" s="97">
        <f t="shared" si="4"/>
        <v>26</v>
      </c>
      <c r="S99" s="158"/>
      <c r="T99" s="158"/>
      <c r="U99" s="158"/>
      <c r="V99" s="158"/>
      <c r="W99" s="158"/>
      <c r="X99" s="70"/>
    </row>
    <row r="100" spans="1:24" s="76" customFormat="1" ht="19.5" customHeight="1" x14ac:dyDescent="0.4">
      <c r="A100" s="67" t="s">
        <v>165</v>
      </c>
      <c r="B100" s="70" t="s">
        <v>292</v>
      </c>
      <c r="C100" s="68" t="s">
        <v>167</v>
      </c>
      <c r="D100" s="68" t="s">
        <v>121</v>
      </c>
      <c r="E100" s="68">
        <v>32</v>
      </c>
      <c r="F100" s="161"/>
      <c r="G100" s="91"/>
      <c r="H100" s="92"/>
      <c r="I100" s="68">
        <v>24</v>
      </c>
      <c r="J100" s="68">
        <v>8</v>
      </c>
      <c r="K100" s="70"/>
      <c r="L100" s="68">
        <v>43</v>
      </c>
      <c r="M100" s="70">
        <f t="shared" si="5"/>
        <v>1</v>
      </c>
      <c r="N100" s="70">
        <v>1</v>
      </c>
      <c r="O100" s="70"/>
      <c r="P100" s="70"/>
      <c r="Q100" s="70">
        <v>1</v>
      </c>
      <c r="R100" s="97">
        <f t="shared" si="4"/>
        <v>32</v>
      </c>
      <c r="S100" s="158"/>
      <c r="T100" s="158"/>
      <c r="U100" s="158"/>
      <c r="V100" s="158"/>
      <c r="W100" s="158"/>
      <c r="X100" s="70"/>
    </row>
    <row r="101" spans="1:24" s="76" customFormat="1" ht="19.5" customHeight="1" x14ac:dyDescent="0.4">
      <c r="A101" s="67" t="s">
        <v>165</v>
      </c>
      <c r="B101" s="70" t="s">
        <v>292</v>
      </c>
      <c r="C101" s="68" t="s">
        <v>167</v>
      </c>
      <c r="D101" s="68" t="s">
        <v>142</v>
      </c>
      <c r="E101" s="68">
        <v>32</v>
      </c>
      <c r="F101" s="161"/>
      <c r="G101" s="91"/>
      <c r="H101" s="92"/>
      <c r="I101" s="68">
        <v>24</v>
      </c>
      <c r="J101" s="68">
        <v>8</v>
      </c>
      <c r="K101" s="70"/>
      <c r="L101" s="68">
        <v>49</v>
      </c>
      <c r="M101" s="70">
        <f t="shared" si="5"/>
        <v>1</v>
      </c>
      <c r="N101" s="70">
        <v>1</v>
      </c>
      <c r="O101" s="70"/>
      <c r="P101" s="70"/>
      <c r="Q101" s="70">
        <v>1</v>
      </c>
      <c r="R101" s="97">
        <f t="shared" si="4"/>
        <v>32</v>
      </c>
      <c r="S101" s="158"/>
      <c r="T101" s="158"/>
      <c r="U101" s="158"/>
      <c r="V101" s="158"/>
      <c r="W101" s="158"/>
      <c r="X101" s="70"/>
    </row>
    <row r="102" spans="1:24" s="76" customFormat="1" ht="19.5" customHeight="1" x14ac:dyDescent="0.4">
      <c r="A102" s="67" t="s">
        <v>165</v>
      </c>
      <c r="B102" s="70" t="s">
        <v>292</v>
      </c>
      <c r="C102" s="68" t="s">
        <v>280</v>
      </c>
      <c r="D102" s="68" t="s">
        <v>309</v>
      </c>
      <c r="E102" s="68">
        <f>L102*3</f>
        <v>60</v>
      </c>
      <c r="F102" s="161"/>
      <c r="G102" s="91"/>
      <c r="H102" s="92"/>
      <c r="I102" s="68"/>
      <c r="J102" s="68">
        <v>60</v>
      </c>
      <c r="K102" s="70"/>
      <c r="L102" s="68">
        <v>20</v>
      </c>
      <c r="M102" s="70">
        <f t="shared" si="5"/>
        <v>1</v>
      </c>
      <c r="N102" s="70">
        <v>1</v>
      </c>
      <c r="O102" s="70"/>
      <c r="P102" s="70"/>
      <c r="Q102" s="70">
        <v>1</v>
      </c>
      <c r="R102" s="97">
        <f t="shared" si="4"/>
        <v>60</v>
      </c>
      <c r="S102" s="158"/>
      <c r="T102" s="158"/>
      <c r="U102" s="158"/>
      <c r="V102" s="158"/>
      <c r="W102" s="158"/>
      <c r="X102" s="70"/>
    </row>
    <row r="103" spans="1:24" s="76" customFormat="1" ht="19.5" customHeight="1" x14ac:dyDescent="0.4">
      <c r="A103" s="67" t="s">
        <v>165</v>
      </c>
      <c r="B103" s="70" t="s">
        <v>292</v>
      </c>
      <c r="C103" s="96" t="s">
        <v>380</v>
      </c>
      <c r="D103" s="68" t="s">
        <v>391</v>
      </c>
      <c r="E103" s="68">
        <v>18</v>
      </c>
      <c r="F103" s="162"/>
      <c r="G103" s="91"/>
      <c r="H103" s="92"/>
      <c r="I103" s="68"/>
      <c r="J103" s="68"/>
      <c r="K103" s="70">
        <v>18</v>
      </c>
      <c r="L103" s="68"/>
      <c r="M103" s="70">
        <v>1</v>
      </c>
      <c r="N103" s="70">
        <v>1</v>
      </c>
      <c r="O103" s="70"/>
      <c r="P103" s="70"/>
      <c r="Q103" s="70">
        <v>1</v>
      </c>
      <c r="R103" s="97">
        <f t="shared" si="4"/>
        <v>18</v>
      </c>
      <c r="S103" s="159"/>
      <c r="T103" s="159"/>
      <c r="U103" s="159"/>
      <c r="V103" s="159"/>
      <c r="W103" s="159"/>
      <c r="X103" s="70"/>
    </row>
    <row r="104" spans="1:24" s="76" customFormat="1" ht="19.5" customHeight="1" x14ac:dyDescent="0.4">
      <c r="A104" s="67" t="s">
        <v>168</v>
      </c>
      <c r="B104" s="74" t="s">
        <v>293</v>
      </c>
      <c r="C104" s="68" t="s">
        <v>153</v>
      </c>
      <c r="D104" s="68" t="s">
        <v>125</v>
      </c>
      <c r="E104" s="68">
        <v>32</v>
      </c>
      <c r="F104" s="160">
        <f t="shared" ref="F104:F135" ca="1" si="6">SUM(E104:E273)-SUM(F104:F273)</f>
        <v>0</v>
      </c>
      <c r="G104" s="91"/>
      <c r="H104" s="92"/>
      <c r="I104" s="68">
        <v>12</v>
      </c>
      <c r="J104" s="68">
        <v>20</v>
      </c>
      <c r="K104" s="70"/>
      <c r="L104" s="68">
        <v>51</v>
      </c>
      <c r="M104" s="70">
        <f t="shared" si="5"/>
        <v>1.01</v>
      </c>
      <c r="N104" s="70">
        <v>1</v>
      </c>
      <c r="O104" s="70"/>
      <c r="P104" s="70"/>
      <c r="Q104" s="70">
        <v>1</v>
      </c>
      <c r="R104" s="97">
        <f t="shared" si="4"/>
        <v>32.32</v>
      </c>
      <c r="S104" s="157"/>
      <c r="T104" s="157"/>
      <c r="U104" s="157"/>
      <c r="V104" s="157"/>
      <c r="W104" s="157"/>
      <c r="X104" s="70"/>
    </row>
    <row r="105" spans="1:24" s="76" customFormat="1" ht="19.5" customHeight="1" x14ac:dyDescent="0.4">
      <c r="A105" s="67" t="s">
        <v>168</v>
      </c>
      <c r="B105" s="74" t="s">
        <v>293</v>
      </c>
      <c r="C105" s="68" t="s">
        <v>153</v>
      </c>
      <c r="D105" s="68" t="s">
        <v>133</v>
      </c>
      <c r="E105" s="68">
        <v>32</v>
      </c>
      <c r="F105" s="161"/>
      <c r="G105" s="91"/>
      <c r="H105" s="92"/>
      <c r="I105" s="68">
        <v>12</v>
      </c>
      <c r="J105" s="68">
        <v>20</v>
      </c>
      <c r="K105" s="70"/>
      <c r="L105" s="68">
        <v>47</v>
      </c>
      <c r="M105" s="70">
        <f t="shared" si="5"/>
        <v>1</v>
      </c>
      <c r="N105" s="70">
        <v>1</v>
      </c>
      <c r="O105" s="70"/>
      <c r="P105" s="70"/>
      <c r="Q105" s="70">
        <v>1</v>
      </c>
      <c r="R105" s="97">
        <f t="shared" si="4"/>
        <v>32</v>
      </c>
      <c r="S105" s="158"/>
      <c r="T105" s="158"/>
      <c r="U105" s="158"/>
      <c r="V105" s="158"/>
      <c r="W105" s="158"/>
      <c r="X105" s="70"/>
    </row>
    <row r="106" spans="1:24" s="76" customFormat="1" ht="19.5" customHeight="1" x14ac:dyDescent="0.4">
      <c r="A106" s="67" t="s">
        <v>168</v>
      </c>
      <c r="B106" s="74" t="s">
        <v>293</v>
      </c>
      <c r="C106" s="68" t="s">
        <v>153</v>
      </c>
      <c r="D106" s="68" t="s">
        <v>126</v>
      </c>
      <c r="E106" s="68">
        <v>32</v>
      </c>
      <c r="F106" s="161"/>
      <c r="G106" s="91"/>
      <c r="H106" s="92"/>
      <c r="I106" s="68">
        <v>12</v>
      </c>
      <c r="J106" s="68">
        <v>20</v>
      </c>
      <c r="K106" s="70"/>
      <c r="L106" s="68">
        <v>52</v>
      </c>
      <c r="M106" s="70">
        <f t="shared" si="5"/>
        <v>1.02</v>
      </c>
      <c r="N106" s="70">
        <v>1</v>
      </c>
      <c r="O106" s="70"/>
      <c r="P106" s="70"/>
      <c r="Q106" s="70">
        <v>1</v>
      </c>
      <c r="R106" s="97">
        <f t="shared" si="4"/>
        <v>32.64</v>
      </c>
      <c r="S106" s="158"/>
      <c r="T106" s="158"/>
      <c r="U106" s="158"/>
      <c r="V106" s="158"/>
      <c r="W106" s="158"/>
      <c r="X106" s="70"/>
    </row>
    <row r="107" spans="1:24" s="76" customFormat="1" ht="19.5" customHeight="1" x14ac:dyDescent="0.4">
      <c r="A107" s="67" t="s">
        <v>168</v>
      </c>
      <c r="B107" s="74" t="s">
        <v>293</v>
      </c>
      <c r="C107" s="68" t="s">
        <v>169</v>
      </c>
      <c r="D107" s="68" t="s">
        <v>139</v>
      </c>
      <c r="E107" s="68">
        <v>64</v>
      </c>
      <c r="F107" s="161"/>
      <c r="G107" s="91"/>
      <c r="H107" s="92"/>
      <c r="I107" s="68">
        <v>32</v>
      </c>
      <c r="J107" s="68">
        <v>32</v>
      </c>
      <c r="K107" s="70"/>
      <c r="L107" s="68">
        <v>49</v>
      </c>
      <c r="M107" s="70">
        <f t="shared" si="5"/>
        <v>1</v>
      </c>
      <c r="N107" s="70"/>
      <c r="O107" s="70">
        <v>1.1000000000000001</v>
      </c>
      <c r="P107" s="70"/>
      <c r="Q107" s="70">
        <v>1.1000000000000001</v>
      </c>
      <c r="R107" s="97">
        <f t="shared" si="4"/>
        <v>70.400000000000006</v>
      </c>
      <c r="S107" s="158"/>
      <c r="T107" s="158"/>
      <c r="U107" s="158"/>
      <c r="V107" s="158"/>
      <c r="W107" s="158"/>
      <c r="X107" s="70"/>
    </row>
    <row r="108" spans="1:24" s="76" customFormat="1" ht="19.5" customHeight="1" x14ac:dyDescent="0.4">
      <c r="A108" s="67" t="s">
        <v>168</v>
      </c>
      <c r="B108" s="74" t="s">
        <v>293</v>
      </c>
      <c r="C108" s="68" t="s">
        <v>153</v>
      </c>
      <c r="D108" s="68" t="s">
        <v>134</v>
      </c>
      <c r="E108" s="68">
        <v>32</v>
      </c>
      <c r="F108" s="161"/>
      <c r="G108" s="91"/>
      <c r="H108" s="92"/>
      <c r="I108" s="68">
        <v>12</v>
      </c>
      <c r="J108" s="68">
        <v>20</v>
      </c>
      <c r="K108" s="70"/>
      <c r="L108" s="68">
        <v>46</v>
      </c>
      <c r="M108" s="70">
        <f t="shared" si="5"/>
        <v>1</v>
      </c>
      <c r="N108" s="70">
        <v>1</v>
      </c>
      <c r="O108" s="70"/>
      <c r="P108" s="70"/>
      <c r="Q108" s="70">
        <v>1</v>
      </c>
      <c r="R108" s="97">
        <f t="shared" si="4"/>
        <v>32</v>
      </c>
      <c r="S108" s="158"/>
      <c r="T108" s="158"/>
      <c r="U108" s="158"/>
      <c r="V108" s="158"/>
      <c r="W108" s="158"/>
      <c r="X108" s="70"/>
    </row>
    <row r="109" spans="1:24" s="76" customFormat="1" ht="19.5" customHeight="1" x14ac:dyDescent="0.4">
      <c r="A109" s="67" t="s">
        <v>168</v>
      </c>
      <c r="B109" s="74" t="s">
        <v>293</v>
      </c>
      <c r="C109" s="68" t="s">
        <v>153</v>
      </c>
      <c r="D109" s="68" t="s">
        <v>139</v>
      </c>
      <c r="E109" s="68">
        <v>32</v>
      </c>
      <c r="F109" s="161"/>
      <c r="G109" s="91"/>
      <c r="H109" s="92"/>
      <c r="I109" s="68">
        <v>12</v>
      </c>
      <c r="J109" s="68">
        <v>20</v>
      </c>
      <c r="K109" s="70"/>
      <c r="L109" s="68">
        <v>48</v>
      </c>
      <c r="M109" s="70">
        <f t="shared" si="5"/>
        <v>1</v>
      </c>
      <c r="N109" s="70"/>
      <c r="O109" s="70">
        <v>1.1000000000000001</v>
      </c>
      <c r="P109" s="70"/>
      <c r="Q109" s="70">
        <v>1.1000000000000001</v>
      </c>
      <c r="R109" s="97">
        <f t="shared" si="4"/>
        <v>35.200000000000003</v>
      </c>
      <c r="S109" s="158"/>
      <c r="T109" s="158"/>
      <c r="U109" s="158"/>
      <c r="V109" s="158"/>
      <c r="W109" s="158"/>
      <c r="X109" s="70"/>
    </row>
    <row r="110" spans="1:24" s="76" customFormat="1" ht="19.5" customHeight="1" x14ac:dyDescent="0.4">
      <c r="A110" s="67" t="s">
        <v>168</v>
      </c>
      <c r="B110" s="74" t="s">
        <v>293</v>
      </c>
      <c r="C110" s="68" t="s">
        <v>280</v>
      </c>
      <c r="D110" s="68" t="s">
        <v>170</v>
      </c>
      <c r="E110" s="68">
        <f>L110*3</f>
        <v>54</v>
      </c>
      <c r="F110" s="161"/>
      <c r="G110" s="91"/>
      <c r="H110" s="92"/>
      <c r="I110" s="68"/>
      <c r="J110" s="68">
        <v>54</v>
      </c>
      <c r="K110" s="70"/>
      <c r="L110" s="68">
        <v>18</v>
      </c>
      <c r="M110" s="70">
        <f t="shared" si="5"/>
        <v>1</v>
      </c>
      <c r="N110" s="70">
        <v>1</v>
      </c>
      <c r="O110" s="70"/>
      <c r="P110" s="70"/>
      <c r="Q110" s="70">
        <v>1</v>
      </c>
      <c r="R110" s="97">
        <f t="shared" si="4"/>
        <v>54</v>
      </c>
      <c r="S110" s="158"/>
      <c r="T110" s="158"/>
      <c r="U110" s="158"/>
      <c r="V110" s="158"/>
      <c r="W110" s="158"/>
      <c r="X110" s="70"/>
    </row>
    <row r="111" spans="1:24" s="76" customFormat="1" ht="19.5" customHeight="1" x14ac:dyDescent="0.4">
      <c r="A111" s="67" t="s">
        <v>168</v>
      </c>
      <c r="B111" s="74" t="s">
        <v>293</v>
      </c>
      <c r="C111" s="96" t="s">
        <v>380</v>
      </c>
      <c r="D111" s="68" t="s">
        <v>391</v>
      </c>
      <c r="E111" s="68">
        <v>18</v>
      </c>
      <c r="F111" s="162"/>
      <c r="G111" s="91"/>
      <c r="H111" s="92"/>
      <c r="I111" s="68"/>
      <c r="J111" s="68"/>
      <c r="K111" s="68">
        <v>18</v>
      </c>
      <c r="M111" s="70">
        <v>1</v>
      </c>
      <c r="N111" s="70">
        <v>1</v>
      </c>
      <c r="O111" s="70"/>
      <c r="P111" s="70"/>
      <c r="Q111" s="70">
        <v>1</v>
      </c>
      <c r="R111" s="97">
        <f t="shared" si="4"/>
        <v>18</v>
      </c>
      <c r="S111" s="159"/>
      <c r="T111" s="159"/>
      <c r="U111" s="159"/>
      <c r="V111" s="159"/>
      <c r="W111" s="159"/>
      <c r="X111" s="70"/>
    </row>
    <row r="112" spans="1:24" s="76" customFormat="1" ht="19.5" customHeight="1" x14ac:dyDescent="0.4">
      <c r="A112" s="67" t="s">
        <v>171</v>
      </c>
      <c r="B112" s="70" t="s">
        <v>286</v>
      </c>
      <c r="C112" s="68" t="s">
        <v>172</v>
      </c>
      <c r="D112" s="68" t="s">
        <v>102</v>
      </c>
      <c r="E112" s="68">
        <v>72</v>
      </c>
      <c r="F112" s="160">
        <f t="shared" ca="1" si="6"/>
        <v>0</v>
      </c>
      <c r="G112" s="91"/>
      <c r="H112" s="92"/>
      <c r="I112" s="68">
        <v>24</v>
      </c>
      <c r="J112" s="68">
        <v>48</v>
      </c>
      <c r="K112" s="70"/>
      <c r="L112" s="68">
        <v>46</v>
      </c>
      <c r="M112" s="70">
        <f t="shared" si="5"/>
        <v>1</v>
      </c>
      <c r="N112" s="70">
        <v>1</v>
      </c>
      <c r="O112" s="70"/>
      <c r="P112" s="70"/>
      <c r="Q112" s="70">
        <v>1</v>
      </c>
      <c r="R112" s="97">
        <f t="shared" si="4"/>
        <v>72</v>
      </c>
      <c r="S112" s="157"/>
      <c r="T112" s="157"/>
      <c r="U112" s="157"/>
      <c r="V112" s="157"/>
      <c r="W112" s="157"/>
      <c r="X112" s="70"/>
    </row>
    <row r="113" spans="1:24" s="76" customFormat="1" ht="19.5" customHeight="1" x14ac:dyDescent="0.4">
      <c r="A113" s="67" t="s">
        <v>171</v>
      </c>
      <c r="B113" s="70" t="s">
        <v>286</v>
      </c>
      <c r="C113" s="68" t="s">
        <v>172</v>
      </c>
      <c r="D113" s="68" t="s">
        <v>99</v>
      </c>
      <c r="E113" s="68">
        <v>72</v>
      </c>
      <c r="F113" s="161"/>
      <c r="G113" s="91"/>
      <c r="H113" s="92"/>
      <c r="I113" s="68">
        <v>24</v>
      </c>
      <c r="J113" s="68">
        <v>48</v>
      </c>
      <c r="K113" s="70"/>
      <c r="L113" s="68">
        <v>44</v>
      </c>
      <c r="M113" s="70">
        <f t="shared" si="5"/>
        <v>1</v>
      </c>
      <c r="N113" s="70">
        <v>1</v>
      </c>
      <c r="O113" s="70"/>
      <c r="P113" s="70"/>
      <c r="Q113" s="70">
        <v>1</v>
      </c>
      <c r="R113" s="97">
        <f t="shared" si="4"/>
        <v>72</v>
      </c>
      <c r="S113" s="158"/>
      <c r="T113" s="158"/>
      <c r="U113" s="158"/>
      <c r="V113" s="158"/>
      <c r="W113" s="158"/>
      <c r="X113" s="70"/>
    </row>
    <row r="114" spans="1:24" s="76" customFormat="1" ht="19.5" customHeight="1" x14ac:dyDescent="0.4">
      <c r="A114" s="67" t="s">
        <v>171</v>
      </c>
      <c r="B114" s="70" t="s">
        <v>286</v>
      </c>
      <c r="C114" s="68" t="s">
        <v>172</v>
      </c>
      <c r="D114" s="68" t="s">
        <v>103</v>
      </c>
      <c r="E114" s="68">
        <v>72</v>
      </c>
      <c r="F114" s="161"/>
      <c r="G114" s="91"/>
      <c r="H114" s="92"/>
      <c r="I114" s="68">
        <v>24</v>
      </c>
      <c r="J114" s="68">
        <v>48</v>
      </c>
      <c r="K114" s="70"/>
      <c r="L114" s="68">
        <v>42</v>
      </c>
      <c r="M114" s="70">
        <f t="shared" si="5"/>
        <v>1</v>
      </c>
      <c r="N114" s="70">
        <v>1</v>
      </c>
      <c r="O114" s="70"/>
      <c r="P114" s="70"/>
      <c r="Q114" s="70">
        <v>1</v>
      </c>
      <c r="R114" s="97">
        <f t="shared" si="4"/>
        <v>72</v>
      </c>
      <c r="S114" s="158"/>
      <c r="T114" s="158"/>
      <c r="U114" s="158"/>
      <c r="V114" s="158"/>
      <c r="W114" s="158"/>
      <c r="X114" s="70"/>
    </row>
    <row r="115" spans="1:24" s="76" customFormat="1" ht="19.5" customHeight="1" x14ac:dyDescent="0.4">
      <c r="A115" s="67" t="s">
        <v>171</v>
      </c>
      <c r="B115" s="70" t="s">
        <v>286</v>
      </c>
      <c r="C115" s="68" t="s">
        <v>280</v>
      </c>
      <c r="D115" s="68" t="s">
        <v>196</v>
      </c>
      <c r="E115" s="68">
        <f>L115*3</f>
        <v>60</v>
      </c>
      <c r="F115" s="161"/>
      <c r="G115" s="91"/>
      <c r="H115" s="92"/>
      <c r="I115" s="68"/>
      <c r="J115" s="68">
        <v>60</v>
      </c>
      <c r="K115" s="70"/>
      <c r="L115" s="68">
        <v>20</v>
      </c>
      <c r="M115" s="70">
        <f t="shared" si="5"/>
        <v>1</v>
      </c>
      <c r="N115" s="70">
        <v>1</v>
      </c>
      <c r="O115" s="70"/>
      <c r="P115" s="70"/>
      <c r="Q115" s="70">
        <v>1</v>
      </c>
      <c r="R115" s="97">
        <f t="shared" si="4"/>
        <v>60</v>
      </c>
      <c r="S115" s="158"/>
      <c r="T115" s="158"/>
      <c r="U115" s="158"/>
      <c r="V115" s="158"/>
      <c r="W115" s="158"/>
      <c r="X115" s="70"/>
    </row>
    <row r="116" spans="1:24" s="76" customFormat="1" ht="19.5" customHeight="1" x14ac:dyDescent="0.4">
      <c r="A116" s="67" t="s">
        <v>171</v>
      </c>
      <c r="B116" s="70" t="s">
        <v>286</v>
      </c>
      <c r="C116" s="96" t="s">
        <v>380</v>
      </c>
      <c r="D116" s="68" t="s">
        <v>390</v>
      </c>
      <c r="E116" s="68">
        <v>9</v>
      </c>
      <c r="F116" s="162"/>
      <c r="G116" s="91"/>
      <c r="H116" s="92"/>
      <c r="I116" s="68"/>
      <c r="J116" s="68"/>
      <c r="K116" s="70">
        <v>9</v>
      </c>
      <c r="L116" s="68"/>
      <c r="M116" s="70">
        <v>1</v>
      </c>
      <c r="N116" s="70">
        <v>1</v>
      </c>
      <c r="O116" s="70"/>
      <c r="P116" s="70"/>
      <c r="Q116" s="70">
        <v>1</v>
      </c>
      <c r="R116" s="97">
        <f t="shared" si="4"/>
        <v>9</v>
      </c>
      <c r="S116" s="159"/>
      <c r="T116" s="159"/>
      <c r="U116" s="159"/>
      <c r="V116" s="159"/>
      <c r="W116" s="159"/>
      <c r="X116" s="70"/>
    </row>
    <row r="117" spans="1:24" s="76" customFormat="1" ht="19.5" customHeight="1" x14ac:dyDescent="0.4">
      <c r="A117" s="67" t="s">
        <v>173</v>
      </c>
      <c r="B117" s="70" t="s">
        <v>291</v>
      </c>
      <c r="C117" s="68" t="s">
        <v>174</v>
      </c>
      <c r="D117" s="68" t="s">
        <v>116</v>
      </c>
      <c r="E117" s="68">
        <v>56</v>
      </c>
      <c r="F117" s="160">
        <f t="shared" ca="1" si="6"/>
        <v>0</v>
      </c>
      <c r="G117" s="91"/>
      <c r="H117" s="92"/>
      <c r="I117" s="68">
        <v>24</v>
      </c>
      <c r="J117" s="68">
        <v>32</v>
      </c>
      <c r="K117" s="70"/>
      <c r="L117" s="68">
        <v>49</v>
      </c>
      <c r="M117" s="70">
        <f t="shared" si="5"/>
        <v>1</v>
      </c>
      <c r="N117" s="70">
        <v>1</v>
      </c>
      <c r="O117" s="70"/>
      <c r="P117" s="70"/>
      <c r="Q117" s="70">
        <v>1</v>
      </c>
      <c r="R117" s="97">
        <f t="shared" si="4"/>
        <v>56</v>
      </c>
      <c r="S117" s="157"/>
      <c r="T117" s="157"/>
      <c r="U117" s="157"/>
      <c r="V117" s="157"/>
      <c r="W117" s="157"/>
      <c r="X117" s="70"/>
    </row>
    <row r="118" spans="1:24" s="76" customFormat="1" ht="19.5" customHeight="1" x14ac:dyDescent="0.4">
      <c r="A118" s="67" t="s">
        <v>173</v>
      </c>
      <c r="B118" s="70" t="s">
        <v>291</v>
      </c>
      <c r="C118" s="68" t="s">
        <v>120</v>
      </c>
      <c r="D118" s="68" t="s">
        <v>115</v>
      </c>
      <c r="E118" s="68">
        <v>56</v>
      </c>
      <c r="F118" s="161"/>
      <c r="G118" s="91"/>
      <c r="H118" s="92"/>
      <c r="I118" s="68">
        <v>24</v>
      </c>
      <c r="J118" s="68">
        <v>32</v>
      </c>
      <c r="K118" s="70"/>
      <c r="L118" s="68">
        <v>51</v>
      </c>
      <c r="M118" s="70">
        <f t="shared" si="5"/>
        <v>1.01</v>
      </c>
      <c r="N118" s="70">
        <v>1</v>
      </c>
      <c r="O118" s="70"/>
      <c r="P118" s="70"/>
      <c r="Q118" s="70">
        <v>1</v>
      </c>
      <c r="R118" s="97">
        <f t="shared" si="4"/>
        <v>56.56</v>
      </c>
      <c r="S118" s="158"/>
      <c r="T118" s="158"/>
      <c r="U118" s="158"/>
      <c r="V118" s="158"/>
      <c r="W118" s="158"/>
      <c r="X118" s="70"/>
    </row>
    <row r="119" spans="1:24" s="76" customFormat="1" ht="19.5" customHeight="1" x14ac:dyDescent="0.4">
      <c r="A119" s="67" t="s">
        <v>173</v>
      </c>
      <c r="B119" s="70" t="s">
        <v>291</v>
      </c>
      <c r="C119" s="68" t="s">
        <v>120</v>
      </c>
      <c r="D119" s="68" t="s">
        <v>114</v>
      </c>
      <c r="E119" s="68">
        <v>56</v>
      </c>
      <c r="F119" s="161"/>
      <c r="G119" s="91"/>
      <c r="H119" s="92"/>
      <c r="I119" s="68">
        <v>24</v>
      </c>
      <c r="J119" s="68">
        <v>32</v>
      </c>
      <c r="K119" s="70"/>
      <c r="L119" s="68">
        <v>45</v>
      </c>
      <c r="M119" s="70">
        <f t="shared" si="5"/>
        <v>1</v>
      </c>
      <c r="N119" s="70">
        <v>1</v>
      </c>
      <c r="O119" s="70"/>
      <c r="P119" s="70"/>
      <c r="Q119" s="70">
        <v>1</v>
      </c>
      <c r="R119" s="97">
        <f t="shared" si="4"/>
        <v>56</v>
      </c>
      <c r="S119" s="158"/>
      <c r="T119" s="158"/>
      <c r="U119" s="158"/>
      <c r="V119" s="158"/>
      <c r="W119" s="158"/>
      <c r="X119" s="70"/>
    </row>
    <row r="120" spans="1:24" s="76" customFormat="1" ht="19.5" customHeight="1" x14ac:dyDescent="0.4">
      <c r="A120" s="67" t="s">
        <v>173</v>
      </c>
      <c r="B120" s="70" t="s">
        <v>291</v>
      </c>
      <c r="C120" s="68" t="s">
        <v>110</v>
      </c>
      <c r="D120" s="68" t="s">
        <v>175</v>
      </c>
      <c r="E120" s="68">
        <v>32</v>
      </c>
      <c r="F120" s="161"/>
      <c r="G120" s="91"/>
      <c r="H120" s="92"/>
      <c r="I120" s="68">
        <v>2</v>
      </c>
      <c r="J120" s="68">
        <v>30</v>
      </c>
      <c r="K120" s="70"/>
      <c r="L120" s="68">
        <v>43</v>
      </c>
      <c r="M120" s="70">
        <f t="shared" si="5"/>
        <v>1</v>
      </c>
      <c r="N120" s="70">
        <v>1</v>
      </c>
      <c r="O120" s="70"/>
      <c r="P120" s="70"/>
      <c r="Q120" s="70">
        <v>1</v>
      </c>
      <c r="R120" s="97">
        <f t="shared" si="4"/>
        <v>32</v>
      </c>
      <c r="S120" s="158"/>
      <c r="T120" s="158"/>
      <c r="U120" s="158"/>
      <c r="V120" s="158"/>
      <c r="W120" s="158"/>
      <c r="X120" s="70"/>
    </row>
    <row r="121" spans="1:24" s="76" customFormat="1" ht="19.5" customHeight="1" x14ac:dyDescent="0.4">
      <c r="A121" s="67" t="s">
        <v>173</v>
      </c>
      <c r="B121" s="70" t="s">
        <v>291</v>
      </c>
      <c r="C121" s="68" t="s">
        <v>280</v>
      </c>
      <c r="D121" s="68" t="s">
        <v>314</v>
      </c>
      <c r="E121" s="68">
        <f>L121*3</f>
        <v>57</v>
      </c>
      <c r="F121" s="161"/>
      <c r="G121" s="91"/>
      <c r="H121" s="92"/>
      <c r="I121" s="68"/>
      <c r="J121" s="68">
        <v>57</v>
      </c>
      <c r="K121" s="70"/>
      <c r="L121" s="68">
        <v>19</v>
      </c>
      <c r="M121" s="70">
        <f t="shared" si="5"/>
        <v>1</v>
      </c>
      <c r="N121" s="70">
        <v>1</v>
      </c>
      <c r="O121" s="70"/>
      <c r="P121" s="70"/>
      <c r="Q121" s="70">
        <v>1</v>
      </c>
      <c r="R121" s="97">
        <f t="shared" si="4"/>
        <v>57</v>
      </c>
      <c r="S121" s="158"/>
      <c r="T121" s="158"/>
      <c r="U121" s="158"/>
      <c r="V121" s="158"/>
      <c r="W121" s="158"/>
      <c r="X121" s="70"/>
    </row>
    <row r="122" spans="1:24" s="76" customFormat="1" ht="19.5" customHeight="1" x14ac:dyDescent="0.4">
      <c r="A122" s="67" t="s">
        <v>173</v>
      </c>
      <c r="B122" s="70" t="s">
        <v>291</v>
      </c>
      <c r="C122" s="96" t="s">
        <v>380</v>
      </c>
      <c r="D122" s="68" t="s">
        <v>392</v>
      </c>
      <c r="E122" s="68">
        <v>12</v>
      </c>
      <c r="F122" s="162"/>
      <c r="G122" s="91"/>
      <c r="H122" s="92"/>
      <c r="I122" s="68"/>
      <c r="J122" s="68"/>
      <c r="K122" s="70">
        <v>12</v>
      </c>
      <c r="L122" s="68"/>
      <c r="M122" s="70">
        <v>1</v>
      </c>
      <c r="N122" s="70">
        <v>1</v>
      </c>
      <c r="O122" s="70"/>
      <c r="P122" s="70"/>
      <c r="Q122" s="70">
        <v>1</v>
      </c>
      <c r="R122" s="97">
        <f t="shared" si="4"/>
        <v>12</v>
      </c>
      <c r="S122" s="159"/>
      <c r="T122" s="159"/>
      <c r="U122" s="159"/>
      <c r="V122" s="159"/>
      <c r="W122" s="159"/>
      <c r="X122" s="70"/>
    </row>
    <row r="123" spans="1:24" s="76" customFormat="1" ht="19.5" customHeight="1" x14ac:dyDescent="0.4">
      <c r="A123" s="67" t="s">
        <v>176</v>
      </c>
      <c r="B123" s="70" t="s">
        <v>286</v>
      </c>
      <c r="C123" s="68" t="s">
        <v>177</v>
      </c>
      <c r="D123" s="68" t="s">
        <v>148</v>
      </c>
      <c r="E123" s="68">
        <v>64</v>
      </c>
      <c r="F123" s="160">
        <f t="shared" ca="1" si="6"/>
        <v>0</v>
      </c>
      <c r="G123" s="91"/>
      <c r="H123" s="92"/>
      <c r="I123" s="68">
        <v>24</v>
      </c>
      <c r="J123" s="68">
        <v>40</v>
      </c>
      <c r="K123" s="70"/>
      <c r="L123" s="68">
        <v>43</v>
      </c>
      <c r="M123" s="70">
        <f t="shared" si="5"/>
        <v>1</v>
      </c>
      <c r="N123" s="70"/>
      <c r="O123" s="70">
        <v>1.1000000000000001</v>
      </c>
      <c r="P123" s="70"/>
      <c r="Q123" s="70">
        <v>1.1000000000000001</v>
      </c>
      <c r="R123" s="97">
        <f t="shared" si="4"/>
        <v>70.400000000000006</v>
      </c>
      <c r="S123" s="157"/>
      <c r="T123" s="157"/>
      <c r="U123" s="157"/>
      <c r="V123" s="157"/>
      <c r="W123" s="157"/>
      <c r="X123" s="70"/>
    </row>
    <row r="124" spans="1:24" s="76" customFormat="1" ht="19.5" customHeight="1" x14ac:dyDescent="0.4">
      <c r="A124" s="67" t="s">
        <v>176</v>
      </c>
      <c r="B124" s="70" t="s">
        <v>286</v>
      </c>
      <c r="C124" s="68" t="s">
        <v>177</v>
      </c>
      <c r="D124" s="68" t="s">
        <v>147</v>
      </c>
      <c r="E124" s="68">
        <v>64</v>
      </c>
      <c r="F124" s="161"/>
      <c r="G124" s="91"/>
      <c r="H124" s="92"/>
      <c r="I124" s="68">
        <v>24</v>
      </c>
      <c r="J124" s="68">
        <v>40</v>
      </c>
      <c r="K124" s="70"/>
      <c r="L124" s="68">
        <v>50</v>
      </c>
      <c r="M124" s="70">
        <f t="shared" si="5"/>
        <v>1</v>
      </c>
      <c r="N124" s="70">
        <v>1</v>
      </c>
      <c r="O124" s="70"/>
      <c r="P124" s="70"/>
      <c r="Q124" s="70">
        <v>1</v>
      </c>
      <c r="R124" s="97">
        <f t="shared" si="4"/>
        <v>64</v>
      </c>
      <c r="S124" s="158"/>
      <c r="T124" s="158"/>
      <c r="U124" s="158"/>
      <c r="V124" s="158"/>
      <c r="W124" s="158"/>
      <c r="X124" s="70"/>
    </row>
    <row r="125" spans="1:24" s="76" customFormat="1" ht="19.5" customHeight="1" x14ac:dyDescent="0.4">
      <c r="A125" s="67" t="s">
        <v>176</v>
      </c>
      <c r="B125" s="70" t="s">
        <v>286</v>
      </c>
      <c r="C125" s="68" t="s">
        <v>178</v>
      </c>
      <c r="D125" s="68" t="s">
        <v>114</v>
      </c>
      <c r="E125" s="68">
        <v>64</v>
      </c>
      <c r="F125" s="161"/>
      <c r="G125" s="91"/>
      <c r="H125" s="92"/>
      <c r="I125" s="68">
        <v>32</v>
      </c>
      <c r="J125" s="68">
        <v>32</v>
      </c>
      <c r="K125" s="70"/>
      <c r="L125" s="68">
        <v>45</v>
      </c>
      <c r="M125" s="70">
        <f t="shared" si="5"/>
        <v>1</v>
      </c>
      <c r="N125" s="70">
        <v>1</v>
      </c>
      <c r="O125" s="70"/>
      <c r="P125" s="70"/>
      <c r="Q125" s="70">
        <v>1</v>
      </c>
      <c r="R125" s="97">
        <f t="shared" si="4"/>
        <v>64</v>
      </c>
      <c r="S125" s="158"/>
      <c r="T125" s="158"/>
      <c r="U125" s="158"/>
      <c r="V125" s="158"/>
      <c r="W125" s="158"/>
      <c r="X125" s="70"/>
    </row>
    <row r="126" spans="1:24" s="76" customFormat="1" ht="19.5" customHeight="1" x14ac:dyDescent="0.4">
      <c r="A126" s="67" t="s">
        <v>176</v>
      </c>
      <c r="B126" s="70" t="s">
        <v>286</v>
      </c>
      <c r="C126" s="68" t="s">
        <v>178</v>
      </c>
      <c r="D126" s="68" t="s">
        <v>115</v>
      </c>
      <c r="E126" s="68">
        <v>64</v>
      </c>
      <c r="F126" s="161"/>
      <c r="G126" s="91"/>
      <c r="H126" s="92"/>
      <c r="I126" s="68">
        <v>32</v>
      </c>
      <c r="J126" s="68">
        <v>32</v>
      </c>
      <c r="K126" s="70"/>
      <c r="L126" s="68">
        <v>51</v>
      </c>
      <c r="M126" s="70">
        <f t="shared" si="5"/>
        <v>1.01</v>
      </c>
      <c r="N126" s="70">
        <v>1</v>
      </c>
      <c r="O126" s="70"/>
      <c r="P126" s="70"/>
      <c r="Q126" s="70">
        <v>1</v>
      </c>
      <c r="R126" s="97">
        <f t="shared" si="4"/>
        <v>64.64</v>
      </c>
      <c r="S126" s="158"/>
      <c r="T126" s="158"/>
      <c r="U126" s="158"/>
      <c r="V126" s="158"/>
      <c r="W126" s="158"/>
      <c r="X126" s="70"/>
    </row>
    <row r="127" spans="1:24" s="76" customFormat="1" ht="19.5" customHeight="1" x14ac:dyDescent="0.4">
      <c r="A127" s="67" t="s">
        <v>176</v>
      </c>
      <c r="B127" s="70" t="s">
        <v>286</v>
      </c>
      <c r="C127" s="68" t="s">
        <v>177</v>
      </c>
      <c r="D127" s="68" t="s">
        <v>146</v>
      </c>
      <c r="E127" s="68">
        <v>64</v>
      </c>
      <c r="F127" s="161"/>
      <c r="G127" s="91"/>
      <c r="H127" s="92"/>
      <c r="I127" s="68">
        <v>24</v>
      </c>
      <c r="J127" s="68">
        <v>40</v>
      </c>
      <c r="K127" s="70"/>
      <c r="L127" s="68">
        <v>49</v>
      </c>
      <c r="M127" s="70">
        <f t="shared" si="5"/>
        <v>1</v>
      </c>
      <c r="N127" s="70">
        <v>1</v>
      </c>
      <c r="O127" s="70"/>
      <c r="P127" s="70"/>
      <c r="Q127" s="70">
        <v>1</v>
      </c>
      <c r="R127" s="97">
        <f t="shared" si="4"/>
        <v>64</v>
      </c>
      <c r="S127" s="158"/>
      <c r="T127" s="158"/>
      <c r="U127" s="158"/>
      <c r="V127" s="158"/>
      <c r="W127" s="158"/>
      <c r="X127" s="70"/>
    </row>
    <row r="128" spans="1:24" s="76" customFormat="1" ht="19.5" customHeight="1" x14ac:dyDescent="0.4">
      <c r="A128" s="67" t="s">
        <v>176</v>
      </c>
      <c r="B128" s="70" t="s">
        <v>286</v>
      </c>
      <c r="C128" s="68" t="s">
        <v>280</v>
      </c>
      <c r="D128" s="68" t="s">
        <v>314</v>
      </c>
      <c r="E128" s="68">
        <f>L128*3</f>
        <v>60</v>
      </c>
      <c r="F128" s="161"/>
      <c r="G128" s="91"/>
      <c r="H128" s="92"/>
      <c r="I128" s="68"/>
      <c r="J128" s="68">
        <v>60</v>
      </c>
      <c r="K128" s="70"/>
      <c r="L128" s="68">
        <v>20</v>
      </c>
      <c r="M128" s="70">
        <f t="shared" si="5"/>
        <v>1</v>
      </c>
      <c r="N128" s="70">
        <v>1</v>
      </c>
      <c r="O128" s="70"/>
      <c r="P128" s="70"/>
      <c r="Q128" s="70">
        <v>1</v>
      </c>
      <c r="R128" s="97">
        <f t="shared" si="4"/>
        <v>60</v>
      </c>
      <c r="S128" s="158"/>
      <c r="T128" s="158"/>
      <c r="U128" s="158"/>
      <c r="V128" s="158"/>
      <c r="W128" s="158"/>
      <c r="X128" s="70"/>
    </row>
    <row r="129" spans="1:24" s="76" customFormat="1" ht="19.5" customHeight="1" x14ac:dyDescent="0.4">
      <c r="A129" s="67" t="s">
        <v>176</v>
      </c>
      <c r="B129" s="70" t="s">
        <v>286</v>
      </c>
      <c r="C129" s="96" t="s">
        <v>380</v>
      </c>
      <c r="D129" s="68" t="s">
        <v>381</v>
      </c>
      <c r="E129" s="68">
        <v>15</v>
      </c>
      <c r="F129" s="162"/>
      <c r="G129" s="91"/>
      <c r="H129" s="92"/>
      <c r="I129" s="68"/>
      <c r="J129" s="68"/>
      <c r="K129" s="70">
        <v>15</v>
      </c>
      <c r="L129" s="68"/>
      <c r="M129" s="70">
        <v>1</v>
      </c>
      <c r="N129" s="70">
        <v>1</v>
      </c>
      <c r="O129" s="70"/>
      <c r="P129" s="70"/>
      <c r="Q129" s="70">
        <v>1</v>
      </c>
      <c r="R129" s="97">
        <f t="shared" si="4"/>
        <v>15</v>
      </c>
      <c r="S129" s="159"/>
      <c r="T129" s="159"/>
      <c r="U129" s="159"/>
      <c r="V129" s="159"/>
      <c r="W129" s="159"/>
      <c r="X129" s="70"/>
    </row>
    <row r="130" spans="1:24" s="76" customFormat="1" ht="19.5" customHeight="1" x14ac:dyDescent="0.4">
      <c r="A130" s="67" t="s">
        <v>179</v>
      </c>
      <c r="B130" s="74" t="s">
        <v>289</v>
      </c>
      <c r="C130" s="68" t="s">
        <v>180</v>
      </c>
      <c r="D130" s="68" t="s">
        <v>111</v>
      </c>
      <c r="E130" s="68">
        <v>56</v>
      </c>
      <c r="F130" s="160">
        <f t="shared" ca="1" si="6"/>
        <v>0</v>
      </c>
      <c r="G130" s="91"/>
      <c r="H130" s="92"/>
      <c r="I130" s="68">
        <v>24</v>
      </c>
      <c r="J130" s="68">
        <v>32</v>
      </c>
      <c r="K130" s="70"/>
      <c r="L130" s="68">
        <v>45</v>
      </c>
      <c r="M130" s="70">
        <f t="shared" si="5"/>
        <v>1</v>
      </c>
      <c r="N130" s="70">
        <v>1</v>
      </c>
      <c r="O130" s="70"/>
      <c r="P130" s="70"/>
      <c r="Q130" s="70">
        <v>1</v>
      </c>
      <c r="R130" s="97">
        <f t="shared" si="4"/>
        <v>56</v>
      </c>
      <c r="S130" s="157"/>
      <c r="T130" s="157"/>
      <c r="U130" s="157"/>
      <c r="V130" s="157"/>
      <c r="W130" s="157"/>
      <c r="X130" s="70"/>
    </row>
    <row r="131" spans="1:24" s="76" customFormat="1" ht="19.5" customHeight="1" x14ac:dyDescent="0.4">
      <c r="A131" s="67" t="s">
        <v>179</v>
      </c>
      <c r="B131" s="74" t="s">
        <v>289</v>
      </c>
      <c r="C131" s="68" t="s">
        <v>180</v>
      </c>
      <c r="D131" s="68" t="s">
        <v>116</v>
      </c>
      <c r="E131" s="68">
        <v>56</v>
      </c>
      <c r="F131" s="161"/>
      <c r="G131" s="91"/>
      <c r="H131" s="92"/>
      <c r="I131" s="68">
        <v>24</v>
      </c>
      <c r="J131" s="68">
        <v>32</v>
      </c>
      <c r="K131" s="70"/>
      <c r="L131" s="68">
        <v>49</v>
      </c>
      <c r="M131" s="70">
        <f t="shared" si="5"/>
        <v>1</v>
      </c>
      <c r="N131" s="70">
        <v>1</v>
      </c>
      <c r="O131" s="70"/>
      <c r="P131" s="70"/>
      <c r="Q131" s="70">
        <v>1</v>
      </c>
      <c r="R131" s="97">
        <f t="shared" si="4"/>
        <v>56</v>
      </c>
      <c r="S131" s="158"/>
      <c r="T131" s="158"/>
      <c r="U131" s="158"/>
      <c r="V131" s="158"/>
      <c r="W131" s="158"/>
      <c r="X131" s="70"/>
    </row>
    <row r="132" spans="1:24" s="76" customFormat="1" ht="19.5" customHeight="1" x14ac:dyDescent="0.4">
      <c r="A132" s="67" t="s">
        <v>179</v>
      </c>
      <c r="B132" s="74" t="s">
        <v>289</v>
      </c>
      <c r="C132" s="68" t="s">
        <v>180</v>
      </c>
      <c r="D132" s="68" t="s">
        <v>175</v>
      </c>
      <c r="E132" s="68">
        <v>56</v>
      </c>
      <c r="F132" s="161"/>
      <c r="G132" s="91"/>
      <c r="H132" s="92"/>
      <c r="I132" s="68">
        <v>24</v>
      </c>
      <c r="J132" s="68">
        <v>32</v>
      </c>
      <c r="K132" s="70"/>
      <c r="L132" s="68">
        <v>43</v>
      </c>
      <c r="M132" s="70">
        <f t="shared" si="5"/>
        <v>1</v>
      </c>
      <c r="N132" s="70">
        <v>1</v>
      </c>
      <c r="O132" s="70"/>
      <c r="P132" s="70"/>
      <c r="Q132" s="70">
        <v>1</v>
      </c>
      <c r="R132" s="97">
        <f t="shared" si="4"/>
        <v>56</v>
      </c>
      <c r="S132" s="158"/>
      <c r="T132" s="158"/>
      <c r="U132" s="158"/>
      <c r="V132" s="158"/>
      <c r="W132" s="158"/>
      <c r="X132" s="70"/>
    </row>
    <row r="133" spans="1:24" s="76" customFormat="1" ht="19.5" customHeight="1" x14ac:dyDescent="0.4">
      <c r="A133" s="67" t="s">
        <v>179</v>
      </c>
      <c r="B133" s="74" t="s">
        <v>289</v>
      </c>
      <c r="C133" s="68" t="s">
        <v>180</v>
      </c>
      <c r="D133" s="68" t="s">
        <v>112</v>
      </c>
      <c r="E133" s="68">
        <v>56</v>
      </c>
      <c r="F133" s="161"/>
      <c r="G133" s="91"/>
      <c r="H133" s="92"/>
      <c r="I133" s="68">
        <v>24</v>
      </c>
      <c r="J133" s="68">
        <v>32</v>
      </c>
      <c r="K133" s="70"/>
      <c r="L133" s="68">
        <v>46</v>
      </c>
      <c r="M133" s="70">
        <f t="shared" si="5"/>
        <v>1</v>
      </c>
      <c r="N133" s="70">
        <v>1</v>
      </c>
      <c r="O133" s="70"/>
      <c r="P133" s="70"/>
      <c r="Q133" s="70">
        <v>1</v>
      </c>
      <c r="R133" s="97">
        <f t="shared" si="4"/>
        <v>56</v>
      </c>
      <c r="S133" s="158"/>
      <c r="T133" s="158"/>
      <c r="U133" s="158"/>
      <c r="V133" s="158"/>
      <c r="W133" s="158"/>
      <c r="X133" s="70"/>
    </row>
    <row r="134" spans="1:24" s="76" customFormat="1" ht="19.5" customHeight="1" x14ac:dyDescent="0.4">
      <c r="A134" s="67" t="s">
        <v>179</v>
      </c>
      <c r="B134" s="74" t="s">
        <v>289</v>
      </c>
      <c r="C134" s="68" t="s">
        <v>280</v>
      </c>
      <c r="D134" s="68" t="s">
        <v>315</v>
      </c>
      <c r="E134" s="68">
        <f>L134*3</f>
        <v>60</v>
      </c>
      <c r="F134" s="161"/>
      <c r="G134" s="91"/>
      <c r="H134" s="92"/>
      <c r="I134" s="68"/>
      <c r="J134" s="68">
        <v>60</v>
      </c>
      <c r="K134" s="70"/>
      <c r="L134" s="68">
        <v>20</v>
      </c>
      <c r="M134" s="70">
        <f t="shared" si="5"/>
        <v>1</v>
      </c>
      <c r="N134" s="70">
        <v>1</v>
      </c>
      <c r="O134" s="70"/>
      <c r="P134" s="70"/>
      <c r="Q134" s="70">
        <v>1</v>
      </c>
      <c r="R134" s="97">
        <f t="shared" si="4"/>
        <v>60</v>
      </c>
      <c r="S134" s="158"/>
      <c r="T134" s="158"/>
      <c r="U134" s="158"/>
      <c r="V134" s="158"/>
      <c r="W134" s="158"/>
      <c r="X134" s="70"/>
    </row>
    <row r="135" spans="1:24" s="76" customFormat="1" ht="19.5" customHeight="1" x14ac:dyDescent="0.4">
      <c r="A135" s="67" t="s">
        <v>179</v>
      </c>
      <c r="B135" s="74" t="s">
        <v>289</v>
      </c>
      <c r="C135" s="96" t="s">
        <v>380</v>
      </c>
      <c r="D135" s="68" t="s">
        <v>392</v>
      </c>
      <c r="E135" s="68">
        <v>12</v>
      </c>
      <c r="F135" s="162"/>
      <c r="G135" s="91"/>
      <c r="H135" s="92"/>
      <c r="I135" s="68"/>
      <c r="J135" s="68"/>
      <c r="K135" s="70">
        <v>12</v>
      </c>
      <c r="L135" s="68"/>
      <c r="M135" s="70">
        <v>1</v>
      </c>
      <c r="N135" s="70">
        <v>1</v>
      </c>
      <c r="O135" s="70"/>
      <c r="P135" s="70"/>
      <c r="Q135" s="70">
        <v>1</v>
      </c>
      <c r="R135" s="97">
        <f t="shared" si="4"/>
        <v>12</v>
      </c>
      <c r="S135" s="159"/>
      <c r="T135" s="159"/>
      <c r="U135" s="159"/>
      <c r="V135" s="159"/>
      <c r="W135" s="159"/>
      <c r="X135" s="70"/>
    </row>
    <row r="136" spans="1:24" s="76" customFormat="1" ht="19.5" customHeight="1" x14ac:dyDescent="0.4">
      <c r="A136" s="67" t="s">
        <v>181</v>
      </c>
      <c r="B136" s="91" t="s">
        <v>294</v>
      </c>
      <c r="C136" s="68" t="s">
        <v>131</v>
      </c>
      <c r="D136" s="68" t="s">
        <v>182</v>
      </c>
      <c r="E136" s="68">
        <v>56</v>
      </c>
      <c r="F136" s="160">
        <f t="shared" ref="F136:F167" ca="1" si="7">SUM(E136:E305)-SUM(F136:F305)</f>
        <v>0</v>
      </c>
      <c r="G136" s="91"/>
      <c r="H136" s="92"/>
      <c r="I136" s="68">
        <v>24</v>
      </c>
      <c r="J136" s="68">
        <v>32</v>
      </c>
      <c r="K136" s="70"/>
      <c r="L136" s="68">
        <v>43</v>
      </c>
      <c r="M136" s="70">
        <f t="shared" si="5"/>
        <v>1</v>
      </c>
      <c r="N136" s="70">
        <v>1</v>
      </c>
      <c r="O136" s="70"/>
      <c r="P136" s="70"/>
      <c r="Q136" s="70">
        <v>1</v>
      </c>
      <c r="R136" s="97">
        <f t="shared" si="4"/>
        <v>56</v>
      </c>
      <c r="S136" s="157"/>
      <c r="T136" s="157"/>
      <c r="U136" s="157"/>
      <c r="V136" s="157"/>
      <c r="W136" s="157"/>
      <c r="X136" s="70"/>
    </row>
    <row r="137" spans="1:24" s="76" customFormat="1" ht="19.5" customHeight="1" x14ac:dyDescent="0.4">
      <c r="A137" s="67" t="s">
        <v>181</v>
      </c>
      <c r="B137" s="91" t="s">
        <v>294</v>
      </c>
      <c r="C137" s="68" t="s">
        <v>124</v>
      </c>
      <c r="D137" s="68" t="s">
        <v>133</v>
      </c>
      <c r="E137" s="68">
        <v>64</v>
      </c>
      <c r="F137" s="161"/>
      <c r="G137" s="91"/>
      <c r="H137" s="92"/>
      <c r="I137" s="68">
        <v>24</v>
      </c>
      <c r="J137" s="68">
        <v>40</v>
      </c>
      <c r="K137" s="70"/>
      <c r="L137" s="68">
        <v>47</v>
      </c>
      <c r="M137" s="70">
        <f t="shared" si="5"/>
        <v>1</v>
      </c>
      <c r="N137" s="70">
        <v>1</v>
      </c>
      <c r="O137" s="70"/>
      <c r="P137" s="70"/>
      <c r="Q137" s="70">
        <v>1</v>
      </c>
      <c r="R137" s="97">
        <f t="shared" si="4"/>
        <v>64</v>
      </c>
      <c r="S137" s="158"/>
      <c r="T137" s="158"/>
      <c r="U137" s="158"/>
      <c r="V137" s="158"/>
      <c r="W137" s="158"/>
      <c r="X137" s="70"/>
    </row>
    <row r="138" spans="1:24" s="76" customFormat="1" ht="19.5" customHeight="1" x14ac:dyDescent="0.4">
      <c r="A138" s="67" t="s">
        <v>181</v>
      </c>
      <c r="B138" s="91" t="s">
        <v>294</v>
      </c>
      <c r="C138" s="68" t="s">
        <v>124</v>
      </c>
      <c r="D138" s="68" t="s">
        <v>134</v>
      </c>
      <c r="E138" s="68">
        <v>64</v>
      </c>
      <c r="F138" s="161"/>
      <c r="G138" s="91"/>
      <c r="H138" s="92"/>
      <c r="I138" s="68">
        <v>24</v>
      </c>
      <c r="J138" s="68">
        <v>40</v>
      </c>
      <c r="K138" s="70"/>
      <c r="L138" s="68">
        <v>46</v>
      </c>
      <c r="M138" s="70">
        <f t="shared" si="5"/>
        <v>1</v>
      </c>
      <c r="N138" s="70">
        <v>1</v>
      </c>
      <c r="O138" s="70"/>
      <c r="P138" s="70"/>
      <c r="Q138" s="70">
        <v>1</v>
      </c>
      <c r="R138" s="97">
        <f t="shared" si="4"/>
        <v>64</v>
      </c>
      <c r="S138" s="158"/>
      <c r="T138" s="158"/>
      <c r="U138" s="158"/>
      <c r="V138" s="158"/>
      <c r="W138" s="158"/>
      <c r="X138" s="70"/>
    </row>
    <row r="139" spans="1:24" s="76" customFormat="1" ht="19.5" customHeight="1" x14ac:dyDescent="0.4">
      <c r="A139" s="67" t="s">
        <v>181</v>
      </c>
      <c r="B139" s="91" t="s">
        <v>294</v>
      </c>
      <c r="C139" s="68" t="s">
        <v>183</v>
      </c>
      <c r="D139" s="68" t="s">
        <v>184</v>
      </c>
      <c r="E139" s="68">
        <v>56</v>
      </c>
      <c r="F139" s="161"/>
      <c r="G139" s="91"/>
      <c r="H139" s="92"/>
      <c r="I139" s="68">
        <v>24</v>
      </c>
      <c r="J139" s="68">
        <v>32</v>
      </c>
      <c r="K139" s="70"/>
      <c r="L139" s="68">
        <v>43</v>
      </c>
      <c r="M139" s="70">
        <f t="shared" si="5"/>
        <v>1</v>
      </c>
      <c r="N139" s="70">
        <v>1</v>
      </c>
      <c r="O139" s="70"/>
      <c r="P139" s="70"/>
      <c r="Q139" s="70">
        <v>1</v>
      </c>
      <c r="R139" s="97">
        <f t="shared" si="4"/>
        <v>56</v>
      </c>
      <c r="S139" s="158"/>
      <c r="T139" s="158"/>
      <c r="U139" s="158"/>
      <c r="V139" s="158"/>
      <c r="W139" s="158"/>
      <c r="X139" s="70"/>
    </row>
    <row r="140" spans="1:24" s="76" customFormat="1" ht="19.5" customHeight="1" x14ac:dyDescent="0.4">
      <c r="A140" s="67" t="s">
        <v>181</v>
      </c>
      <c r="B140" s="91" t="s">
        <v>294</v>
      </c>
      <c r="C140" s="96" t="s">
        <v>380</v>
      </c>
      <c r="D140" s="68" t="s">
        <v>392</v>
      </c>
      <c r="E140" s="68">
        <v>12</v>
      </c>
      <c r="F140" s="162"/>
      <c r="G140" s="91"/>
      <c r="H140" s="92"/>
      <c r="I140" s="68"/>
      <c r="J140" s="68"/>
      <c r="K140" s="70">
        <v>12</v>
      </c>
      <c r="L140" s="68"/>
      <c r="M140" s="70">
        <v>1</v>
      </c>
      <c r="N140" s="70">
        <v>1</v>
      </c>
      <c r="O140" s="70"/>
      <c r="P140" s="70"/>
      <c r="Q140" s="70">
        <v>1</v>
      </c>
      <c r="R140" s="97">
        <f t="shared" si="4"/>
        <v>12</v>
      </c>
      <c r="S140" s="159"/>
      <c r="T140" s="159"/>
      <c r="U140" s="159"/>
      <c r="V140" s="159"/>
      <c r="W140" s="159"/>
      <c r="X140" s="70"/>
    </row>
    <row r="141" spans="1:24" s="76" customFormat="1" ht="19.5" customHeight="1" x14ac:dyDescent="0.4">
      <c r="A141" s="67" t="s">
        <v>185</v>
      </c>
      <c r="B141" s="74" t="s">
        <v>289</v>
      </c>
      <c r="C141" s="68" t="s">
        <v>186</v>
      </c>
      <c r="D141" s="68" t="s">
        <v>121</v>
      </c>
      <c r="E141" s="68">
        <v>48</v>
      </c>
      <c r="F141" s="160">
        <f t="shared" ca="1" si="7"/>
        <v>0</v>
      </c>
      <c r="G141" s="91"/>
      <c r="H141" s="92"/>
      <c r="I141" s="68">
        <v>8</v>
      </c>
      <c r="J141" s="68">
        <v>40</v>
      </c>
      <c r="K141" s="70"/>
      <c r="L141" s="68">
        <v>43</v>
      </c>
      <c r="M141" s="70">
        <f t="shared" si="5"/>
        <v>1</v>
      </c>
      <c r="N141" s="70">
        <v>1</v>
      </c>
      <c r="O141" s="70"/>
      <c r="P141" s="70"/>
      <c r="Q141" s="70">
        <v>1</v>
      </c>
      <c r="R141" s="97">
        <f t="shared" si="4"/>
        <v>48</v>
      </c>
      <c r="S141" s="157"/>
      <c r="T141" s="157"/>
      <c r="U141" s="157"/>
      <c r="V141" s="157"/>
      <c r="W141" s="157"/>
      <c r="X141" s="70"/>
    </row>
    <row r="142" spans="1:24" s="76" customFormat="1" ht="19.5" customHeight="1" x14ac:dyDescent="0.4">
      <c r="A142" s="67" t="s">
        <v>185</v>
      </c>
      <c r="B142" s="74" t="s">
        <v>289</v>
      </c>
      <c r="C142" s="68" t="s">
        <v>186</v>
      </c>
      <c r="D142" s="68" t="s">
        <v>142</v>
      </c>
      <c r="E142" s="68">
        <v>48</v>
      </c>
      <c r="F142" s="161"/>
      <c r="G142" s="91"/>
      <c r="H142" s="92"/>
      <c r="I142" s="68">
        <v>8</v>
      </c>
      <c r="J142" s="68">
        <v>40</v>
      </c>
      <c r="K142" s="70"/>
      <c r="L142" s="68">
        <v>49</v>
      </c>
      <c r="M142" s="70">
        <f t="shared" si="5"/>
        <v>1</v>
      </c>
      <c r="N142" s="70">
        <v>1</v>
      </c>
      <c r="O142" s="70"/>
      <c r="P142" s="70"/>
      <c r="Q142" s="70">
        <v>1</v>
      </c>
      <c r="R142" s="97">
        <f t="shared" si="4"/>
        <v>48</v>
      </c>
      <c r="S142" s="158"/>
      <c r="T142" s="158"/>
      <c r="U142" s="158"/>
      <c r="V142" s="158"/>
      <c r="W142" s="158"/>
      <c r="X142" s="70"/>
    </row>
    <row r="143" spans="1:24" s="76" customFormat="1" ht="19.5" customHeight="1" x14ac:dyDescent="0.4">
      <c r="A143" s="67" t="s">
        <v>185</v>
      </c>
      <c r="B143" s="74" t="s">
        <v>289</v>
      </c>
      <c r="C143" s="68" t="s">
        <v>186</v>
      </c>
      <c r="D143" s="68" t="s">
        <v>143</v>
      </c>
      <c r="E143" s="68">
        <v>48</v>
      </c>
      <c r="F143" s="161"/>
      <c r="G143" s="91"/>
      <c r="H143" s="92"/>
      <c r="I143" s="68">
        <v>8</v>
      </c>
      <c r="J143" s="68">
        <v>40</v>
      </c>
      <c r="K143" s="70"/>
      <c r="L143" s="68">
        <v>49</v>
      </c>
      <c r="M143" s="70">
        <f t="shared" si="5"/>
        <v>1</v>
      </c>
      <c r="N143" s="70">
        <v>1</v>
      </c>
      <c r="O143" s="70"/>
      <c r="P143" s="70"/>
      <c r="Q143" s="70">
        <v>1</v>
      </c>
      <c r="R143" s="97">
        <f t="shared" si="4"/>
        <v>48</v>
      </c>
      <c r="S143" s="158"/>
      <c r="T143" s="158"/>
      <c r="U143" s="158"/>
      <c r="V143" s="158"/>
      <c r="W143" s="158"/>
      <c r="X143" s="70"/>
    </row>
    <row r="144" spans="1:24" s="76" customFormat="1" ht="19.5" customHeight="1" x14ac:dyDescent="0.4">
      <c r="A144" s="67" t="s">
        <v>185</v>
      </c>
      <c r="B144" s="74" t="s">
        <v>289</v>
      </c>
      <c r="C144" s="68" t="s">
        <v>187</v>
      </c>
      <c r="D144" s="68" t="s">
        <v>143</v>
      </c>
      <c r="E144" s="68">
        <v>48</v>
      </c>
      <c r="F144" s="161"/>
      <c r="G144" s="91"/>
      <c r="H144" s="92"/>
      <c r="I144" s="68">
        <v>24</v>
      </c>
      <c r="J144" s="68">
        <v>24</v>
      </c>
      <c r="K144" s="70"/>
      <c r="L144" s="68">
        <v>49</v>
      </c>
      <c r="M144" s="70">
        <f t="shared" si="5"/>
        <v>1</v>
      </c>
      <c r="N144" s="70">
        <v>1</v>
      </c>
      <c r="O144" s="70"/>
      <c r="P144" s="70"/>
      <c r="Q144" s="70">
        <v>1</v>
      </c>
      <c r="R144" s="97">
        <f t="shared" si="4"/>
        <v>48</v>
      </c>
      <c r="S144" s="158"/>
      <c r="T144" s="158"/>
      <c r="U144" s="158"/>
      <c r="V144" s="158"/>
      <c r="W144" s="158"/>
      <c r="X144" s="70"/>
    </row>
    <row r="145" spans="1:24" s="76" customFormat="1" ht="19.5" customHeight="1" x14ac:dyDescent="0.4">
      <c r="A145" s="67" t="s">
        <v>185</v>
      </c>
      <c r="B145" s="74" t="s">
        <v>289</v>
      </c>
      <c r="C145" s="68" t="s">
        <v>187</v>
      </c>
      <c r="D145" s="68" t="s">
        <v>142</v>
      </c>
      <c r="E145" s="68">
        <v>48</v>
      </c>
      <c r="F145" s="161"/>
      <c r="G145" s="91"/>
      <c r="H145" s="92"/>
      <c r="I145" s="68">
        <v>24</v>
      </c>
      <c r="J145" s="68">
        <v>24</v>
      </c>
      <c r="K145" s="70"/>
      <c r="L145" s="68">
        <v>49</v>
      </c>
      <c r="M145" s="70">
        <f t="shared" si="5"/>
        <v>1</v>
      </c>
      <c r="N145" s="70">
        <v>1</v>
      </c>
      <c r="O145" s="70"/>
      <c r="P145" s="70"/>
      <c r="Q145" s="70">
        <v>1</v>
      </c>
      <c r="R145" s="97">
        <f t="shared" si="4"/>
        <v>48</v>
      </c>
      <c r="S145" s="158"/>
      <c r="T145" s="158"/>
      <c r="U145" s="158"/>
      <c r="V145" s="158"/>
      <c r="W145" s="158"/>
      <c r="X145" s="70"/>
    </row>
    <row r="146" spans="1:24" s="76" customFormat="1" ht="19.5" customHeight="1" x14ac:dyDescent="0.4">
      <c r="A146" s="67" t="s">
        <v>185</v>
      </c>
      <c r="B146" s="74" t="s">
        <v>289</v>
      </c>
      <c r="C146" s="68" t="s">
        <v>280</v>
      </c>
      <c r="D146" s="68" t="s">
        <v>309</v>
      </c>
      <c r="E146" s="68">
        <f>L146*3</f>
        <v>36</v>
      </c>
      <c r="F146" s="161"/>
      <c r="G146" s="91"/>
      <c r="H146" s="92"/>
      <c r="I146" s="68"/>
      <c r="J146" s="68">
        <v>36</v>
      </c>
      <c r="K146" s="70"/>
      <c r="L146" s="68">
        <v>12</v>
      </c>
      <c r="M146" s="70">
        <f t="shared" si="5"/>
        <v>1</v>
      </c>
      <c r="N146" s="70">
        <v>1</v>
      </c>
      <c r="O146" s="70"/>
      <c r="P146" s="70"/>
      <c r="Q146" s="70">
        <v>1</v>
      </c>
      <c r="R146" s="97">
        <f t="shared" si="4"/>
        <v>36</v>
      </c>
      <c r="S146" s="158"/>
      <c r="T146" s="158"/>
      <c r="U146" s="158"/>
      <c r="V146" s="158"/>
      <c r="W146" s="158"/>
      <c r="X146" s="70"/>
    </row>
    <row r="147" spans="1:24" s="76" customFormat="1" ht="19.5" customHeight="1" x14ac:dyDescent="0.4">
      <c r="A147" s="67" t="s">
        <v>185</v>
      </c>
      <c r="B147" s="74" t="s">
        <v>289</v>
      </c>
      <c r="C147" s="96" t="s">
        <v>380</v>
      </c>
      <c r="D147" s="68" t="s">
        <v>381</v>
      </c>
      <c r="E147" s="68">
        <v>15</v>
      </c>
      <c r="F147" s="161"/>
      <c r="G147" s="91"/>
      <c r="H147" s="92"/>
      <c r="I147" s="68"/>
      <c r="J147" s="68"/>
      <c r="K147" s="70">
        <v>15</v>
      </c>
      <c r="L147" s="68"/>
      <c r="M147" s="70">
        <v>1</v>
      </c>
      <c r="N147" s="70">
        <v>1</v>
      </c>
      <c r="O147" s="70"/>
      <c r="P147" s="70"/>
      <c r="Q147" s="70">
        <v>1</v>
      </c>
      <c r="R147" s="97">
        <f t="shared" ref="R147:R201" si="8">E147*M147*Q147</f>
        <v>15</v>
      </c>
      <c r="S147" s="158"/>
      <c r="T147" s="158"/>
      <c r="U147" s="158"/>
      <c r="V147" s="158"/>
      <c r="W147" s="158"/>
      <c r="X147" s="70"/>
    </row>
    <row r="148" spans="1:24" s="76" customFormat="1" ht="19.5" customHeight="1" x14ac:dyDescent="0.4">
      <c r="A148" s="67" t="s">
        <v>185</v>
      </c>
      <c r="B148" s="74" t="s">
        <v>289</v>
      </c>
      <c r="C148" s="119" t="s">
        <v>383</v>
      </c>
      <c r="D148" s="96" t="s">
        <v>384</v>
      </c>
      <c r="E148" s="119">
        <v>200</v>
      </c>
      <c r="F148" s="162"/>
      <c r="G148" s="91"/>
      <c r="H148" s="92"/>
      <c r="I148" s="68"/>
      <c r="J148" s="68"/>
      <c r="K148" s="70">
        <v>200</v>
      </c>
      <c r="L148" s="68"/>
      <c r="M148" s="70">
        <v>1</v>
      </c>
      <c r="N148" s="70">
        <v>1</v>
      </c>
      <c r="O148" s="70"/>
      <c r="P148" s="70"/>
      <c r="Q148" s="70">
        <v>1</v>
      </c>
      <c r="R148" s="97">
        <f t="shared" si="8"/>
        <v>200</v>
      </c>
      <c r="S148" s="159"/>
      <c r="T148" s="159"/>
      <c r="U148" s="159"/>
      <c r="V148" s="159"/>
      <c r="W148" s="159"/>
      <c r="X148" s="70"/>
    </row>
    <row r="149" spans="1:24" s="76" customFormat="1" ht="19.5" customHeight="1" x14ac:dyDescent="0.4">
      <c r="A149" s="67" t="s">
        <v>188</v>
      </c>
      <c r="B149" s="74" t="s">
        <v>289</v>
      </c>
      <c r="C149" s="68" t="s">
        <v>189</v>
      </c>
      <c r="D149" s="68" t="s">
        <v>116</v>
      </c>
      <c r="E149" s="68">
        <v>80</v>
      </c>
      <c r="F149" s="160">
        <f t="shared" ca="1" si="7"/>
        <v>0</v>
      </c>
      <c r="G149" s="91"/>
      <c r="H149" s="92"/>
      <c r="I149" s="68">
        <v>32</v>
      </c>
      <c r="J149" s="68">
        <v>48</v>
      </c>
      <c r="K149" s="70"/>
      <c r="L149" s="68">
        <v>49</v>
      </c>
      <c r="M149" s="70">
        <f t="shared" si="5"/>
        <v>1</v>
      </c>
      <c r="N149" s="70">
        <v>1</v>
      </c>
      <c r="O149" s="70"/>
      <c r="P149" s="70"/>
      <c r="Q149" s="70">
        <v>1</v>
      </c>
      <c r="R149" s="97">
        <f t="shared" si="8"/>
        <v>80</v>
      </c>
      <c r="S149" s="157"/>
      <c r="T149" s="157"/>
      <c r="U149" s="157"/>
      <c r="V149" s="157"/>
      <c r="W149" s="157"/>
      <c r="X149" s="70"/>
    </row>
    <row r="150" spans="1:24" s="76" customFormat="1" ht="19.5" customHeight="1" x14ac:dyDescent="0.4">
      <c r="A150" s="67" t="s">
        <v>188</v>
      </c>
      <c r="B150" s="74" t="s">
        <v>289</v>
      </c>
      <c r="C150" s="68" t="s">
        <v>189</v>
      </c>
      <c r="D150" s="68" t="s">
        <v>111</v>
      </c>
      <c r="E150" s="68">
        <v>80</v>
      </c>
      <c r="F150" s="161"/>
      <c r="G150" s="91"/>
      <c r="H150" s="92"/>
      <c r="I150" s="68">
        <v>32</v>
      </c>
      <c r="J150" s="68">
        <v>48</v>
      </c>
      <c r="K150" s="70"/>
      <c r="L150" s="68">
        <v>45</v>
      </c>
      <c r="M150" s="70">
        <f t="shared" si="5"/>
        <v>1</v>
      </c>
      <c r="N150" s="70">
        <v>1</v>
      </c>
      <c r="O150" s="70"/>
      <c r="P150" s="70"/>
      <c r="Q150" s="70">
        <v>1</v>
      </c>
      <c r="R150" s="97">
        <f t="shared" si="8"/>
        <v>80</v>
      </c>
      <c r="S150" s="158"/>
      <c r="T150" s="158"/>
      <c r="U150" s="158"/>
      <c r="V150" s="158"/>
      <c r="W150" s="158"/>
      <c r="X150" s="70"/>
    </row>
    <row r="151" spans="1:24" s="76" customFormat="1" ht="19.5" customHeight="1" x14ac:dyDescent="0.4">
      <c r="A151" s="67" t="s">
        <v>188</v>
      </c>
      <c r="B151" s="74" t="s">
        <v>289</v>
      </c>
      <c r="C151" s="68" t="s">
        <v>189</v>
      </c>
      <c r="D151" s="68" t="s">
        <v>112</v>
      </c>
      <c r="E151" s="68">
        <v>80</v>
      </c>
      <c r="F151" s="161"/>
      <c r="G151" s="91"/>
      <c r="H151" s="92"/>
      <c r="I151" s="68">
        <v>32</v>
      </c>
      <c r="J151" s="68">
        <v>48</v>
      </c>
      <c r="K151" s="70"/>
      <c r="L151" s="68">
        <v>46</v>
      </c>
      <c r="M151" s="70">
        <f t="shared" si="5"/>
        <v>1</v>
      </c>
      <c r="N151" s="70">
        <v>1</v>
      </c>
      <c r="O151" s="70"/>
      <c r="P151" s="70"/>
      <c r="Q151" s="70">
        <v>1</v>
      </c>
      <c r="R151" s="97">
        <f t="shared" si="8"/>
        <v>80</v>
      </c>
      <c r="S151" s="158"/>
      <c r="T151" s="158"/>
      <c r="U151" s="158"/>
      <c r="V151" s="158"/>
      <c r="W151" s="158"/>
      <c r="X151" s="70"/>
    </row>
    <row r="152" spans="1:24" s="76" customFormat="1" ht="19.5" customHeight="1" x14ac:dyDescent="0.4">
      <c r="A152" s="67" t="s">
        <v>188</v>
      </c>
      <c r="B152" s="74" t="s">
        <v>289</v>
      </c>
      <c r="C152" s="68" t="s">
        <v>280</v>
      </c>
      <c r="D152" s="68" t="s">
        <v>315</v>
      </c>
      <c r="E152" s="68">
        <f>L152*3</f>
        <v>60</v>
      </c>
      <c r="F152" s="161"/>
      <c r="G152" s="91"/>
      <c r="H152" s="92"/>
      <c r="I152" s="68"/>
      <c r="J152" s="68">
        <v>60</v>
      </c>
      <c r="K152" s="70"/>
      <c r="L152" s="68">
        <v>20</v>
      </c>
      <c r="M152" s="70">
        <f t="shared" si="5"/>
        <v>1</v>
      </c>
      <c r="N152" s="70">
        <v>1</v>
      </c>
      <c r="O152" s="70"/>
      <c r="P152" s="70"/>
      <c r="Q152" s="70">
        <v>1</v>
      </c>
      <c r="R152" s="97">
        <f t="shared" si="8"/>
        <v>60</v>
      </c>
      <c r="S152" s="158"/>
      <c r="T152" s="158"/>
      <c r="U152" s="158"/>
      <c r="V152" s="158"/>
      <c r="W152" s="158"/>
      <c r="X152" s="70"/>
    </row>
    <row r="153" spans="1:24" s="76" customFormat="1" ht="19.5" customHeight="1" x14ac:dyDescent="0.4">
      <c r="A153" s="67" t="s">
        <v>188</v>
      </c>
      <c r="B153" s="74" t="s">
        <v>289</v>
      </c>
      <c r="C153" s="96" t="s">
        <v>380</v>
      </c>
      <c r="D153" s="68" t="s">
        <v>390</v>
      </c>
      <c r="E153" s="68">
        <v>9</v>
      </c>
      <c r="F153" s="162"/>
      <c r="G153" s="91"/>
      <c r="H153" s="92"/>
      <c r="I153" s="68"/>
      <c r="J153" s="68"/>
      <c r="K153" s="70">
        <v>9</v>
      </c>
      <c r="L153" s="68"/>
      <c r="M153" s="70">
        <v>1</v>
      </c>
      <c r="N153" s="70">
        <v>1</v>
      </c>
      <c r="O153" s="70"/>
      <c r="P153" s="70"/>
      <c r="Q153" s="70">
        <v>1</v>
      </c>
      <c r="R153" s="97">
        <f t="shared" si="8"/>
        <v>9</v>
      </c>
      <c r="S153" s="159"/>
      <c r="T153" s="159"/>
      <c r="U153" s="159"/>
      <c r="V153" s="159"/>
      <c r="W153" s="159"/>
      <c r="X153" s="70"/>
    </row>
    <row r="154" spans="1:24" s="76" customFormat="1" ht="19.5" customHeight="1" x14ac:dyDescent="0.4">
      <c r="A154" s="67" t="s">
        <v>190</v>
      </c>
      <c r="B154" s="74" t="s">
        <v>293</v>
      </c>
      <c r="C154" s="68" t="s">
        <v>191</v>
      </c>
      <c r="D154" s="68" t="s">
        <v>147</v>
      </c>
      <c r="E154" s="68">
        <v>72</v>
      </c>
      <c r="F154" s="160">
        <f t="shared" ca="1" si="7"/>
        <v>0</v>
      </c>
      <c r="G154" s="91"/>
      <c r="H154" s="92"/>
      <c r="I154" s="68">
        <v>32</v>
      </c>
      <c r="J154" s="68">
        <v>40</v>
      </c>
      <c r="K154" s="70"/>
      <c r="L154" s="68">
        <v>48</v>
      </c>
      <c r="M154" s="70">
        <f t="shared" si="5"/>
        <v>1</v>
      </c>
      <c r="N154" s="70">
        <v>1</v>
      </c>
      <c r="O154" s="70"/>
      <c r="P154" s="70"/>
      <c r="Q154" s="70">
        <v>1</v>
      </c>
      <c r="R154" s="97">
        <f t="shared" si="8"/>
        <v>72</v>
      </c>
      <c r="S154" s="157"/>
      <c r="T154" s="157"/>
      <c r="U154" s="157"/>
      <c r="V154" s="157"/>
      <c r="W154" s="157"/>
      <c r="X154" s="70"/>
    </row>
    <row r="155" spans="1:24" s="76" customFormat="1" ht="19.5" customHeight="1" x14ac:dyDescent="0.4">
      <c r="A155" s="67" t="s">
        <v>190</v>
      </c>
      <c r="B155" s="74" t="s">
        <v>293</v>
      </c>
      <c r="C155" s="68" t="s">
        <v>191</v>
      </c>
      <c r="D155" s="68" t="s">
        <v>148</v>
      </c>
      <c r="E155" s="68">
        <v>72</v>
      </c>
      <c r="F155" s="161"/>
      <c r="G155" s="91"/>
      <c r="H155" s="92"/>
      <c r="I155" s="68">
        <v>32</v>
      </c>
      <c r="J155" s="68">
        <v>40</v>
      </c>
      <c r="K155" s="70"/>
      <c r="L155" s="68">
        <v>43</v>
      </c>
      <c r="M155" s="70">
        <f t="shared" si="5"/>
        <v>1</v>
      </c>
      <c r="N155" s="70"/>
      <c r="O155" s="70">
        <v>1.1000000000000001</v>
      </c>
      <c r="P155" s="70"/>
      <c r="Q155" s="70">
        <v>1.1000000000000001</v>
      </c>
      <c r="R155" s="97">
        <f t="shared" si="8"/>
        <v>79.2</v>
      </c>
      <c r="S155" s="158"/>
      <c r="T155" s="158"/>
      <c r="U155" s="158"/>
      <c r="V155" s="158"/>
      <c r="W155" s="158"/>
      <c r="X155" s="70"/>
    </row>
    <row r="156" spans="1:24" s="76" customFormat="1" ht="19.5" customHeight="1" x14ac:dyDescent="0.4">
      <c r="A156" s="67" t="s">
        <v>190</v>
      </c>
      <c r="B156" s="74" t="s">
        <v>293</v>
      </c>
      <c r="C156" s="68" t="s">
        <v>191</v>
      </c>
      <c r="D156" s="68" t="s">
        <v>146</v>
      </c>
      <c r="E156" s="68">
        <v>72</v>
      </c>
      <c r="F156" s="161"/>
      <c r="G156" s="91"/>
      <c r="H156" s="92"/>
      <c r="I156" s="68">
        <v>32</v>
      </c>
      <c r="J156" s="68">
        <v>40</v>
      </c>
      <c r="K156" s="70"/>
      <c r="L156" s="68">
        <v>49</v>
      </c>
      <c r="M156" s="70">
        <f t="shared" si="5"/>
        <v>1</v>
      </c>
      <c r="N156" s="70">
        <v>1</v>
      </c>
      <c r="O156" s="70"/>
      <c r="P156" s="70"/>
      <c r="Q156" s="70">
        <v>1</v>
      </c>
      <c r="R156" s="97">
        <f t="shared" si="8"/>
        <v>72</v>
      </c>
      <c r="S156" s="158"/>
      <c r="T156" s="158"/>
      <c r="U156" s="158"/>
      <c r="V156" s="158"/>
      <c r="W156" s="158"/>
      <c r="X156" s="70"/>
    </row>
    <row r="157" spans="1:24" s="76" customFormat="1" ht="19.5" customHeight="1" x14ac:dyDescent="0.4">
      <c r="A157" s="67" t="s">
        <v>190</v>
      </c>
      <c r="B157" s="74" t="s">
        <v>293</v>
      </c>
      <c r="C157" s="68" t="s">
        <v>280</v>
      </c>
      <c r="D157" s="68" t="s">
        <v>195</v>
      </c>
      <c r="E157" s="68">
        <f>L157*3</f>
        <v>60</v>
      </c>
      <c r="F157" s="161"/>
      <c r="G157" s="91"/>
      <c r="H157" s="92"/>
      <c r="I157" s="68"/>
      <c r="J157" s="68">
        <v>60</v>
      </c>
      <c r="K157" s="70"/>
      <c r="L157" s="68">
        <v>20</v>
      </c>
      <c r="M157" s="70">
        <f t="shared" si="5"/>
        <v>1</v>
      </c>
      <c r="N157" s="70">
        <v>1</v>
      </c>
      <c r="O157" s="70"/>
      <c r="P157" s="70"/>
      <c r="Q157" s="70">
        <v>1</v>
      </c>
      <c r="R157" s="97">
        <f t="shared" si="8"/>
        <v>60</v>
      </c>
      <c r="S157" s="158"/>
      <c r="T157" s="158"/>
      <c r="U157" s="158"/>
      <c r="V157" s="158"/>
      <c r="W157" s="158"/>
      <c r="X157" s="70"/>
    </row>
    <row r="158" spans="1:24" s="76" customFormat="1" ht="19.5" customHeight="1" x14ac:dyDescent="0.4">
      <c r="A158" s="67" t="s">
        <v>190</v>
      </c>
      <c r="B158" s="74" t="s">
        <v>293</v>
      </c>
      <c r="C158" s="96" t="s">
        <v>380</v>
      </c>
      <c r="D158" s="68" t="s">
        <v>390</v>
      </c>
      <c r="E158" s="68">
        <v>9</v>
      </c>
      <c r="F158" s="162"/>
      <c r="G158" s="91"/>
      <c r="H158" s="92"/>
      <c r="I158" s="68"/>
      <c r="J158" s="68"/>
      <c r="K158" s="70">
        <v>9</v>
      </c>
      <c r="L158" s="68"/>
      <c r="M158" s="70">
        <v>1</v>
      </c>
      <c r="N158" s="70">
        <v>1</v>
      </c>
      <c r="O158" s="70"/>
      <c r="P158" s="70"/>
      <c r="Q158" s="70">
        <v>1</v>
      </c>
      <c r="R158" s="97">
        <f t="shared" si="8"/>
        <v>9</v>
      </c>
      <c r="S158" s="159"/>
      <c r="T158" s="159"/>
      <c r="U158" s="159"/>
      <c r="V158" s="159"/>
      <c r="W158" s="159"/>
      <c r="X158" s="70"/>
    </row>
    <row r="159" spans="1:24" s="76" customFormat="1" ht="19.5" customHeight="1" x14ac:dyDescent="0.4">
      <c r="A159" s="67" t="s">
        <v>192</v>
      </c>
      <c r="B159" s="74" t="s">
        <v>295</v>
      </c>
      <c r="C159" s="68" t="s">
        <v>193</v>
      </c>
      <c r="D159" s="68" t="s">
        <v>112</v>
      </c>
      <c r="E159" s="68">
        <v>48</v>
      </c>
      <c r="F159" s="160">
        <f t="shared" ca="1" si="7"/>
        <v>0</v>
      </c>
      <c r="G159" s="91"/>
      <c r="H159" s="92"/>
      <c r="I159" s="68">
        <v>16</v>
      </c>
      <c r="J159" s="68">
        <v>32</v>
      </c>
      <c r="K159" s="70"/>
      <c r="L159" s="68">
        <v>46</v>
      </c>
      <c r="M159" s="70">
        <f t="shared" si="5"/>
        <v>1</v>
      </c>
      <c r="N159" s="70">
        <v>1</v>
      </c>
      <c r="O159" s="70"/>
      <c r="P159" s="70"/>
      <c r="Q159" s="70">
        <v>1</v>
      </c>
      <c r="R159" s="97">
        <f t="shared" si="8"/>
        <v>48</v>
      </c>
      <c r="S159" s="157"/>
      <c r="T159" s="157"/>
      <c r="U159" s="157"/>
      <c r="V159" s="157"/>
      <c r="W159" s="157"/>
      <c r="X159" s="70"/>
    </row>
    <row r="160" spans="1:24" s="76" customFormat="1" ht="19.5" customHeight="1" x14ac:dyDescent="0.4">
      <c r="A160" s="67" t="s">
        <v>192</v>
      </c>
      <c r="B160" s="74" t="s">
        <v>295</v>
      </c>
      <c r="C160" s="68" t="s">
        <v>193</v>
      </c>
      <c r="D160" s="68" t="s">
        <v>175</v>
      </c>
      <c r="E160" s="68">
        <v>48</v>
      </c>
      <c r="F160" s="161"/>
      <c r="G160" s="91"/>
      <c r="H160" s="92"/>
      <c r="I160" s="68">
        <v>16</v>
      </c>
      <c r="J160" s="68">
        <v>32</v>
      </c>
      <c r="K160" s="70"/>
      <c r="L160" s="68">
        <v>43</v>
      </c>
      <c r="M160" s="70">
        <f t="shared" si="5"/>
        <v>1</v>
      </c>
      <c r="N160" s="70">
        <v>1</v>
      </c>
      <c r="O160" s="70"/>
      <c r="P160" s="70"/>
      <c r="Q160" s="70">
        <v>1</v>
      </c>
      <c r="R160" s="97">
        <f t="shared" si="8"/>
        <v>48</v>
      </c>
      <c r="S160" s="158"/>
      <c r="T160" s="158"/>
      <c r="U160" s="158"/>
      <c r="V160" s="158"/>
      <c r="W160" s="158"/>
      <c r="X160" s="70"/>
    </row>
    <row r="161" spans="1:24" s="76" customFormat="1" ht="19.5" customHeight="1" x14ac:dyDescent="0.4">
      <c r="A161" s="67" t="s">
        <v>192</v>
      </c>
      <c r="B161" s="74" t="s">
        <v>295</v>
      </c>
      <c r="C161" s="96" t="s">
        <v>380</v>
      </c>
      <c r="D161" s="68" t="s">
        <v>387</v>
      </c>
      <c r="E161" s="68">
        <v>6</v>
      </c>
      <c r="F161" s="162"/>
      <c r="G161" s="91"/>
      <c r="H161" s="92"/>
      <c r="I161" s="68"/>
      <c r="J161" s="68"/>
      <c r="K161" s="70">
        <v>6</v>
      </c>
      <c r="L161" s="68"/>
      <c r="M161" s="70">
        <v>1</v>
      </c>
      <c r="N161" s="70">
        <v>1</v>
      </c>
      <c r="O161" s="70"/>
      <c r="P161" s="70"/>
      <c r="Q161" s="70">
        <v>1</v>
      </c>
      <c r="R161" s="97">
        <f t="shared" si="8"/>
        <v>6</v>
      </c>
      <c r="S161" s="159"/>
      <c r="T161" s="159"/>
      <c r="U161" s="159"/>
      <c r="V161" s="159"/>
      <c r="W161" s="159"/>
      <c r="X161" s="70"/>
    </row>
    <row r="162" spans="1:24" s="76" customFormat="1" ht="19.5" customHeight="1" x14ac:dyDescent="0.4">
      <c r="A162" s="67" t="s">
        <v>194</v>
      </c>
      <c r="B162" s="74" t="s">
        <v>286</v>
      </c>
      <c r="C162" s="68" t="s">
        <v>197</v>
      </c>
      <c r="D162" s="68" t="s">
        <v>146</v>
      </c>
      <c r="E162" s="68">
        <v>72</v>
      </c>
      <c r="F162" s="160">
        <f t="shared" ca="1" si="7"/>
        <v>0</v>
      </c>
      <c r="G162" s="91"/>
      <c r="H162" s="92"/>
      <c r="I162" s="68">
        <v>32</v>
      </c>
      <c r="J162" s="68">
        <v>40</v>
      </c>
      <c r="K162" s="70"/>
      <c r="L162" s="68">
        <v>50</v>
      </c>
      <c r="M162" s="70">
        <f t="shared" si="5"/>
        <v>1</v>
      </c>
      <c r="N162" s="70">
        <v>1</v>
      </c>
      <c r="O162" s="70"/>
      <c r="P162" s="70"/>
      <c r="Q162" s="70">
        <v>1</v>
      </c>
      <c r="R162" s="97">
        <f t="shared" si="8"/>
        <v>72</v>
      </c>
      <c r="S162" s="157"/>
      <c r="T162" s="157"/>
      <c r="U162" s="157"/>
      <c r="V162" s="157"/>
      <c r="W162" s="157"/>
      <c r="X162" s="70"/>
    </row>
    <row r="163" spans="1:24" s="76" customFormat="1" ht="19.5" customHeight="1" x14ac:dyDescent="0.4">
      <c r="A163" s="67" t="s">
        <v>194</v>
      </c>
      <c r="B163" s="74" t="s">
        <v>286</v>
      </c>
      <c r="C163" s="68" t="s">
        <v>197</v>
      </c>
      <c r="D163" s="68" t="s">
        <v>148</v>
      </c>
      <c r="E163" s="68">
        <v>72</v>
      </c>
      <c r="F163" s="161"/>
      <c r="G163" s="91"/>
      <c r="H163" s="92"/>
      <c r="I163" s="68">
        <v>32</v>
      </c>
      <c r="J163" s="68">
        <v>40</v>
      </c>
      <c r="K163" s="70"/>
      <c r="L163" s="68">
        <v>43</v>
      </c>
      <c r="M163" s="70">
        <f t="shared" si="5"/>
        <v>1</v>
      </c>
      <c r="N163" s="70"/>
      <c r="O163" s="70">
        <v>1.1000000000000001</v>
      </c>
      <c r="P163" s="70"/>
      <c r="Q163" s="70">
        <v>1.1000000000000001</v>
      </c>
      <c r="R163" s="97">
        <f t="shared" si="8"/>
        <v>79.2</v>
      </c>
      <c r="S163" s="158"/>
      <c r="T163" s="158"/>
      <c r="U163" s="158"/>
      <c r="V163" s="158"/>
      <c r="W163" s="158"/>
      <c r="X163" s="70"/>
    </row>
    <row r="164" spans="1:24" s="76" customFormat="1" ht="19.5" customHeight="1" x14ac:dyDescent="0.4">
      <c r="A164" s="67" t="s">
        <v>194</v>
      </c>
      <c r="B164" s="74" t="s">
        <v>286</v>
      </c>
      <c r="C164" s="68" t="s">
        <v>120</v>
      </c>
      <c r="D164" s="68" t="s">
        <v>163</v>
      </c>
      <c r="E164" s="68">
        <v>56</v>
      </c>
      <c r="F164" s="161"/>
      <c r="G164" s="91"/>
      <c r="H164" s="92"/>
      <c r="I164" s="68">
        <v>28</v>
      </c>
      <c r="J164" s="68">
        <v>28</v>
      </c>
      <c r="K164" s="70"/>
      <c r="L164" s="68">
        <v>47</v>
      </c>
      <c r="M164" s="70">
        <f t="shared" si="5"/>
        <v>1</v>
      </c>
      <c r="N164" s="70">
        <v>1</v>
      </c>
      <c r="O164" s="70"/>
      <c r="P164" s="70"/>
      <c r="Q164" s="70">
        <v>1</v>
      </c>
      <c r="R164" s="97">
        <f t="shared" si="8"/>
        <v>56</v>
      </c>
      <c r="S164" s="158"/>
      <c r="T164" s="158"/>
      <c r="U164" s="158"/>
      <c r="V164" s="158"/>
      <c r="W164" s="158"/>
      <c r="X164" s="70"/>
    </row>
    <row r="165" spans="1:24" s="76" customFormat="1" ht="19.5" customHeight="1" x14ac:dyDescent="0.4">
      <c r="A165" s="67" t="s">
        <v>194</v>
      </c>
      <c r="B165" s="74" t="s">
        <v>286</v>
      </c>
      <c r="C165" s="68" t="s">
        <v>120</v>
      </c>
      <c r="D165" s="68" t="s">
        <v>164</v>
      </c>
      <c r="E165" s="68">
        <v>56</v>
      </c>
      <c r="F165" s="161"/>
      <c r="G165" s="91"/>
      <c r="H165" s="92"/>
      <c r="I165" s="68">
        <v>28</v>
      </c>
      <c r="J165" s="68">
        <v>28</v>
      </c>
      <c r="K165" s="70"/>
      <c r="L165" s="68">
        <v>46</v>
      </c>
      <c r="M165" s="70">
        <f t="shared" ref="M165:M200" si="9">IF(L165&lt;=50,1,IF(L165&lt;=100,1+(L165-50)*0.01,1.5))</f>
        <v>1</v>
      </c>
      <c r="N165" s="70">
        <v>1</v>
      </c>
      <c r="O165" s="70"/>
      <c r="P165" s="70"/>
      <c r="Q165" s="70">
        <v>1</v>
      </c>
      <c r="R165" s="97">
        <f t="shared" si="8"/>
        <v>56</v>
      </c>
      <c r="S165" s="158"/>
      <c r="T165" s="158"/>
      <c r="U165" s="158"/>
      <c r="V165" s="158"/>
      <c r="W165" s="158"/>
      <c r="X165" s="70"/>
    </row>
    <row r="166" spans="1:24" s="76" customFormat="1" ht="19.5" customHeight="1" x14ac:dyDescent="0.4">
      <c r="A166" s="67" t="s">
        <v>194</v>
      </c>
      <c r="B166" s="74" t="s">
        <v>286</v>
      </c>
      <c r="C166" s="68" t="s">
        <v>280</v>
      </c>
      <c r="D166" s="68" t="s">
        <v>198</v>
      </c>
      <c r="E166" s="68">
        <f>L166*3</f>
        <v>60</v>
      </c>
      <c r="F166" s="161"/>
      <c r="G166" s="91"/>
      <c r="H166" s="92"/>
      <c r="I166" s="68"/>
      <c r="J166" s="68">
        <v>60</v>
      </c>
      <c r="K166" s="70"/>
      <c r="L166" s="68">
        <v>20</v>
      </c>
      <c r="M166" s="70">
        <f t="shared" si="9"/>
        <v>1</v>
      </c>
      <c r="N166" s="70">
        <v>1</v>
      </c>
      <c r="O166" s="70"/>
      <c r="P166" s="70"/>
      <c r="Q166" s="70">
        <v>1</v>
      </c>
      <c r="R166" s="97">
        <f t="shared" si="8"/>
        <v>60</v>
      </c>
      <c r="S166" s="158"/>
      <c r="T166" s="158"/>
      <c r="U166" s="158"/>
      <c r="V166" s="158"/>
      <c r="W166" s="158"/>
      <c r="X166" s="70"/>
    </row>
    <row r="167" spans="1:24" s="76" customFormat="1" ht="19.5" customHeight="1" x14ac:dyDescent="0.4">
      <c r="A167" s="67" t="s">
        <v>194</v>
      </c>
      <c r="B167" s="74" t="s">
        <v>286</v>
      </c>
      <c r="C167" s="96" t="s">
        <v>380</v>
      </c>
      <c r="D167" s="68" t="s">
        <v>392</v>
      </c>
      <c r="E167" s="68">
        <v>12</v>
      </c>
      <c r="F167" s="162"/>
      <c r="G167" s="91"/>
      <c r="H167" s="92"/>
      <c r="I167" s="68"/>
      <c r="J167" s="68"/>
      <c r="K167" s="70">
        <v>12</v>
      </c>
      <c r="L167" s="68"/>
      <c r="M167" s="70">
        <v>1</v>
      </c>
      <c r="N167" s="70">
        <v>1</v>
      </c>
      <c r="O167" s="70"/>
      <c r="P167" s="70"/>
      <c r="Q167" s="70">
        <v>1</v>
      </c>
      <c r="R167" s="97">
        <f t="shared" si="8"/>
        <v>12</v>
      </c>
      <c r="S167" s="159"/>
      <c r="T167" s="159"/>
      <c r="U167" s="159"/>
      <c r="V167" s="159"/>
      <c r="W167" s="159"/>
      <c r="X167" s="70"/>
    </row>
    <row r="168" spans="1:24" s="76" customFormat="1" ht="19.5" customHeight="1" x14ac:dyDescent="0.4">
      <c r="A168" s="67" t="s">
        <v>199</v>
      </c>
      <c r="B168" s="74" t="s">
        <v>295</v>
      </c>
      <c r="C168" s="68" t="s">
        <v>200</v>
      </c>
      <c r="D168" s="68" t="s">
        <v>138</v>
      </c>
      <c r="E168" s="68">
        <v>72</v>
      </c>
      <c r="F168" s="160">
        <f t="shared" ref="F168:F199" ca="1" si="10">SUM(E168:E337)-SUM(F168:F337)</f>
        <v>0</v>
      </c>
      <c r="G168" s="91"/>
      <c r="H168" s="92"/>
      <c r="I168" s="68">
        <v>24</v>
      </c>
      <c r="J168" s="68">
        <v>48</v>
      </c>
      <c r="K168" s="70"/>
      <c r="L168" s="68">
        <v>48</v>
      </c>
      <c r="M168" s="70">
        <f t="shared" si="9"/>
        <v>1</v>
      </c>
      <c r="N168" s="70">
        <v>1</v>
      </c>
      <c r="O168" s="70"/>
      <c r="P168" s="70"/>
      <c r="Q168" s="70">
        <v>1</v>
      </c>
      <c r="R168" s="97">
        <f t="shared" si="8"/>
        <v>72</v>
      </c>
      <c r="S168" s="157"/>
      <c r="T168" s="157"/>
      <c r="U168" s="157"/>
      <c r="V168" s="157"/>
      <c r="W168" s="157"/>
      <c r="X168" s="70"/>
    </row>
    <row r="169" spans="1:24" s="76" customFormat="1" ht="19.5" customHeight="1" x14ac:dyDescent="0.4">
      <c r="A169" s="67" t="s">
        <v>199</v>
      </c>
      <c r="B169" s="74" t="s">
        <v>295</v>
      </c>
      <c r="C169" s="68" t="s">
        <v>200</v>
      </c>
      <c r="D169" s="68" t="s">
        <v>201</v>
      </c>
      <c r="E169" s="68">
        <v>80</v>
      </c>
      <c r="F169" s="161"/>
      <c r="G169" s="91"/>
      <c r="H169" s="92"/>
      <c r="I169" s="68">
        <v>32</v>
      </c>
      <c r="J169" s="68">
        <v>48</v>
      </c>
      <c r="K169" s="70"/>
      <c r="L169" s="68">
        <v>45</v>
      </c>
      <c r="M169" s="70">
        <f t="shared" si="9"/>
        <v>1</v>
      </c>
      <c r="N169" s="70">
        <v>1</v>
      </c>
      <c r="O169" s="70"/>
      <c r="P169" s="70"/>
      <c r="Q169" s="70">
        <v>1</v>
      </c>
      <c r="R169" s="97">
        <f t="shared" si="8"/>
        <v>80</v>
      </c>
      <c r="S169" s="158"/>
      <c r="T169" s="158"/>
      <c r="U169" s="158"/>
      <c r="V169" s="158"/>
      <c r="W169" s="158"/>
      <c r="X169" s="70"/>
    </row>
    <row r="170" spans="1:24" s="76" customFormat="1" ht="19.5" customHeight="1" x14ac:dyDescent="0.4">
      <c r="A170" s="67" t="s">
        <v>199</v>
      </c>
      <c r="B170" s="74" t="s">
        <v>295</v>
      </c>
      <c r="C170" s="68" t="s">
        <v>200</v>
      </c>
      <c r="D170" s="68" t="s">
        <v>132</v>
      </c>
      <c r="E170" s="68">
        <v>80</v>
      </c>
      <c r="F170" s="161"/>
      <c r="G170" s="91"/>
      <c r="H170" s="92"/>
      <c r="I170" s="68">
        <v>32</v>
      </c>
      <c r="J170" s="68">
        <v>48</v>
      </c>
      <c r="K170" s="70"/>
      <c r="L170" s="68">
        <v>46</v>
      </c>
      <c r="M170" s="70">
        <f t="shared" si="9"/>
        <v>1</v>
      </c>
      <c r="N170" s="70">
        <v>1</v>
      </c>
      <c r="O170" s="70"/>
      <c r="P170" s="70"/>
      <c r="Q170" s="70">
        <v>1</v>
      </c>
      <c r="R170" s="97">
        <f t="shared" si="8"/>
        <v>80</v>
      </c>
      <c r="S170" s="158"/>
      <c r="T170" s="158"/>
      <c r="U170" s="158"/>
      <c r="V170" s="158"/>
      <c r="W170" s="158"/>
      <c r="X170" s="70"/>
    </row>
    <row r="171" spans="1:24" s="76" customFormat="1" ht="19.5" customHeight="1" x14ac:dyDescent="0.4">
      <c r="A171" s="67" t="s">
        <v>199</v>
      </c>
      <c r="B171" s="74" t="s">
        <v>295</v>
      </c>
      <c r="C171" s="68" t="s">
        <v>280</v>
      </c>
      <c r="D171" s="73" t="s">
        <v>347</v>
      </c>
      <c r="E171" s="68">
        <f>L171*3</f>
        <v>60</v>
      </c>
      <c r="F171" s="161"/>
      <c r="G171" s="91"/>
      <c r="H171" s="92"/>
      <c r="I171" s="68"/>
      <c r="J171" s="68">
        <v>60</v>
      </c>
      <c r="K171" s="70"/>
      <c r="L171" s="68">
        <v>20</v>
      </c>
      <c r="M171" s="70">
        <f t="shared" si="9"/>
        <v>1</v>
      </c>
      <c r="N171" s="70">
        <v>1</v>
      </c>
      <c r="O171" s="70"/>
      <c r="P171" s="70"/>
      <c r="Q171" s="70">
        <v>1</v>
      </c>
      <c r="R171" s="97">
        <f t="shared" si="8"/>
        <v>60</v>
      </c>
      <c r="S171" s="158"/>
      <c r="T171" s="158"/>
      <c r="U171" s="158"/>
      <c r="V171" s="158"/>
      <c r="W171" s="158"/>
      <c r="X171" s="70"/>
    </row>
    <row r="172" spans="1:24" s="76" customFormat="1" ht="19.5" customHeight="1" x14ac:dyDescent="0.25">
      <c r="A172" s="67" t="s">
        <v>199</v>
      </c>
      <c r="B172" s="74" t="s">
        <v>295</v>
      </c>
      <c r="C172" s="68" t="s">
        <v>313</v>
      </c>
      <c r="D172" s="74" t="s">
        <v>346</v>
      </c>
      <c r="E172" s="98">
        <f>L172*2</f>
        <v>14</v>
      </c>
      <c r="F172" s="161"/>
      <c r="G172" s="98"/>
      <c r="H172" s="98"/>
      <c r="I172" s="98"/>
      <c r="J172" s="98">
        <v>14</v>
      </c>
      <c r="K172" s="98"/>
      <c r="L172" s="98">
        <v>7</v>
      </c>
      <c r="M172" s="70">
        <f t="shared" si="9"/>
        <v>1</v>
      </c>
      <c r="N172" s="70">
        <v>1</v>
      </c>
      <c r="O172" s="98"/>
      <c r="P172" s="70"/>
      <c r="Q172" s="70">
        <v>1</v>
      </c>
      <c r="R172" s="97">
        <f t="shared" si="8"/>
        <v>14</v>
      </c>
      <c r="S172" s="158"/>
      <c r="T172" s="158"/>
      <c r="U172" s="158"/>
      <c r="V172" s="158"/>
      <c r="W172" s="158"/>
      <c r="X172" s="70"/>
    </row>
    <row r="173" spans="1:24" s="76" customFormat="1" ht="19.5" customHeight="1" x14ac:dyDescent="0.25">
      <c r="A173" s="67" t="s">
        <v>199</v>
      </c>
      <c r="B173" s="74" t="s">
        <v>295</v>
      </c>
      <c r="C173" s="96" t="s">
        <v>380</v>
      </c>
      <c r="D173" s="74" t="s">
        <v>390</v>
      </c>
      <c r="E173" s="98">
        <v>9</v>
      </c>
      <c r="F173" s="162"/>
      <c r="G173" s="98"/>
      <c r="H173" s="98"/>
      <c r="I173" s="98"/>
      <c r="J173" s="98"/>
      <c r="K173" s="98">
        <v>9</v>
      </c>
      <c r="L173" s="98"/>
      <c r="M173" s="70">
        <v>1</v>
      </c>
      <c r="N173" s="70">
        <v>1</v>
      </c>
      <c r="O173" s="98"/>
      <c r="P173" s="70"/>
      <c r="Q173" s="70">
        <v>1</v>
      </c>
      <c r="R173" s="97">
        <f t="shared" si="8"/>
        <v>9</v>
      </c>
      <c r="S173" s="159"/>
      <c r="T173" s="159"/>
      <c r="U173" s="159"/>
      <c r="V173" s="159"/>
      <c r="W173" s="159"/>
      <c r="X173" s="70"/>
    </row>
    <row r="174" spans="1:24" s="76" customFormat="1" ht="19.5" customHeight="1" x14ac:dyDescent="0.4">
      <c r="A174" s="67" t="s">
        <v>202</v>
      </c>
      <c r="B174" s="70" t="s">
        <v>291</v>
      </c>
      <c r="C174" s="68" t="s">
        <v>203</v>
      </c>
      <c r="D174" s="68" t="s">
        <v>106</v>
      </c>
      <c r="E174" s="68">
        <v>64</v>
      </c>
      <c r="F174" s="160">
        <f t="shared" ca="1" si="10"/>
        <v>0</v>
      </c>
      <c r="G174" s="91"/>
      <c r="H174" s="92"/>
      <c r="I174" s="68">
        <v>24</v>
      </c>
      <c r="J174" s="68">
        <v>40</v>
      </c>
      <c r="K174" s="70"/>
      <c r="L174" s="68">
        <v>48</v>
      </c>
      <c r="M174" s="70">
        <f t="shared" si="9"/>
        <v>1</v>
      </c>
      <c r="N174" s="70">
        <v>1</v>
      </c>
      <c r="O174" s="70"/>
      <c r="P174" s="70"/>
      <c r="Q174" s="70">
        <v>1</v>
      </c>
      <c r="R174" s="97">
        <f t="shared" si="8"/>
        <v>64</v>
      </c>
      <c r="S174" s="157"/>
      <c r="T174" s="157"/>
      <c r="U174" s="157"/>
      <c r="V174" s="157"/>
      <c r="W174" s="157"/>
      <c r="X174" s="70"/>
    </row>
    <row r="175" spans="1:24" s="76" customFormat="1" ht="19.5" customHeight="1" x14ac:dyDescent="0.4">
      <c r="A175" s="67" t="s">
        <v>202</v>
      </c>
      <c r="B175" s="70" t="s">
        <v>291</v>
      </c>
      <c r="C175" s="68" t="s">
        <v>193</v>
      </c>
      <c r="D175" s="68" t="s">
        <v>139</v>
      </c>
      <c r="E175" s="68">
        <v>48</v>
      </c>
      <c r="F175" s="161"/>
      <c r="G175" s="91"/>
      <c r="H175" s="92"/>
      <c r="I175" s="68">
        <v>16</v>
      </c>
      <c r="J175" s="68">
        <v>32</v>
      </c>
      <c r="K175" s="70"/>
      <c r="L175" s="68">
        <v>48</v>
      </c>
      <c r="M175" s="70">
        <f t="shared" si="9"/>
        <v>1</v>
      </c>
      <c r="N175" s="70"/>
      <c r="O175" s="70">
        <v>1.1000000000000001</v>
      </c>
      <c r="P175" s="70"/>
      <c r="Q175" s="70">
        <v>1.1000000000000001</v>
      </c>
      <c r="R175" s="97">
        <f t="shared" si="8"/>
        <v>52.800000000000004</v>
      </c>
      <c r="S175" s="158"/>
      <c r="T175" s="158"/>
      <c r="U175" s="158"/>
      <c r="V175" s="158"/>
      <c r="W175" s="158"/>
      <c r="X175" s="70"/>
    </row>
    <row r="176" spans="1:24" s="76" customFormat="1" ht="19.5" customHeight="1" x14ac:dyDescent="0.4">
      <c r="A176" s="67" t="s">
        <v>202</v>
      </c>
      <c r="B176" s="70" t="s">
        <v>291</v>
      </c>
      <c r="C176" s="68" t="s">
        <v>203</v>
      </c>
      <c r="D176" s="68" t="s">
        <v>107</v>
      </c>
      <c r="E176" s="68">
        <v>64</v>
      </c>
      <c r="F176" s="161"/>
      <c r="G176" s="91"/>
      <c r="H176" s="92"/>
      <c r="I176" s="68">
        <v>24</v>
      </c>
      <c r="J176" s="68">
        <v>40</v>
      </c>
      <c r="K176" s="70"/>
      <c r="L176" s="68">
        <v>47</v>
      </c>
      <c r="M176" s="70">
        <f t="shared" si="9"/>
        <v>1</v>
      </c>
      <c r="N176" s="70">
        <v>1</v>
      </c>
      <c r="O176" s="70"/>
      <c r="P176" s="70"/>
      <c r="Q176" s="70">
        <v>1</v>
      </c>
      <c r="R176" s="97">
        <f t="shared" si="8"/>
        <v>64</v>
      </c>
      <c r="S176" s="158"/>
      <c r="T176" s="158"/>
      <c r="U176" s="158"/>
      <c r="V176" s="158"/>
      <c r="W176" s="158"/>
      <c r="X176" s="70"/>
    </row>
    <row r="177" spans="1:24" s="76" customFormat="1" ht="19.5" customHeight="1" x14ac:dyDescent="0.4">
      <c r="A177" s="67" t="s">
        <v>202</v>
      </c>
      <c r="B177" s="70" t="s">
        <v>291</v>
      </c>
      <c r="C177" s="68" t="s">
        <v>280</v>
      </c>
      <c r="D177" s="68" t="s">
        <v>317</v>
      </c>
      <c r="E177" s="68">
        <f>L177*3</f>
        <v>60</v>
      </c>
      <c r="F177" s="161"/>
      <c r="G177" s="91"/>
      <c r="H177" s="92"/>
      <c r="I177" s="68"/>
      <c r="J177" s="68">
        <v>60</v>
      </c>
      <c r="K177" s="70"/>
      <c r="L177" s="68">
        <v>20</v>
      </c>
      <c r="M177" s="70">
        <f t="shared" si="9"/>
        <v>1</v>
      </c>
      <c r="N177" s="70">
        <v>1</v>
      </c>
      <c r="O177" s="70"/>
      <c r="P177" s="70"/>
      <c r="Q177" s="70">
        <v>1</v>
      </c>
      <c r="R177" s="97">
        <f t="shared" si="8"/>
        <v>60</v>
      </c>
      <c r="S177" s="158"/>
      <c r="T177" s="158"/>
      <c r="U177" s="158"/>
      <c r="V177" s="158"/>
      <c r="W177" s="158"/>
      <c r="X177" s="70"/>
    </row>
    <row r="178" spans="1:24" s="76" customFormat="1" ht="19.5" customHeight="1" x14ac:dyDescent="0.4">
      <c r="A178" s="67" t="s">
        <v>202</v>
      </c>
      <c r="B178" s="70" t="s">
        <v>291</v>
      </c>
      <c r="C178" s="96" t="s">
        <v>380</v>
      </c>
      <c r="D178" s="68" t="s">
        <v>390</v>
      </c>
      <c r="E178" s="68">
        <v>9</v>
      </c>
      <c r="F178" s="162"/>
      <c r="G178" s="91"/>
      <c r="H178" s="92"/>
      <c r="I178" s="68"/>
      <c r="J178" s="68"/>
      <c r="K178" s="70">
        <v>9</v>
      </c>
      <c r="L178" s="68"/>
      <c r="M178" s="70">
        <v>1</v>
      </c>
      <c r="N178" s="70">
        <v>1</v>
      </c>
      <c r="O178" s="70"/>
      <c r="P178" s="70"/>
      <c r="Q178" s="70">
        <v>1</v>
      </c>
      <c r="R178" s="97">
        <f t="shared" si="8"/>
        <v>9</v>
      </c>
      <c r="S178" s="159"/>
      <c r="T178" s="159"/>
      <c r="U178" s="159"/>
      <c r="V178" s="159"/>
      <c r="W178" s="159"/>
      <c r="X178" s="70"/>
    </row>
    <row r="179" spans="1:24" s="76" customFormat="1" ht="19.5" customHeight="1" x14ac:dyDescent="0.4">
      <c r="A179" s="67" t="s">
        <v>204</v>
      </c>
      <c r="B179" s="74" t="s">
        <v>288</v>
      </c>
      <c r="C179" s="68" t="s">
        <v>189</v>
      </c>
      <c r="D179" s="68" t="s">
        <v>175</v>
      </c>
      <c r="E179" s="68">
        <v>80</v>
      </c>
      <c r="F179" s="160">
        <f t="shared" ca="1" si="10"/>
        <v>0</v>
      </c>
      <c r="G179" s="91"/>
      <c r="H179" s="92"/>
      <c r="I179" s="68">
        <v>32</v>
      </c>
      <c r="J179" s="68">
        <v>48</v>
      </c>
      <c r="K179" s="70"/>
      <c r="L179" s="68">
        <v>43</v>
      </c>
      <c r="M179" s="70">
        <f t="shared" si="9"/>
        <v>1</v>
      </c>
      <c r="N179" s="70">
        <v>1</v>
      </c>
      <c r="O179" s="70"/>
      <c r="P179" s="70"/>
      <c r="Q179" s="70">
        <v>1</v>
      </c>
      <c r="R179" s="97">
        <f t="shared" si="8"/>
        <v>80</v>
      </c>
      <c r="S179" s="157"/>
      <c r="T179" s="157"/>
      <c r="U179" s="157"/>
      <c r="V179" s="157"/>
      <c r="W179" s="157"/>
      <c r="X179" s="70"/>
    </row>
    <row r="180" spans="1:24" s="76" customFormat="1" ht="19.5" customHeight="1" x14ac:dyDescent="0.4">
      <c r="A180" s="67" t="s">
        <v>204</v>
      </c>
      <c r="B180" s="74" t="s">
        <v>288</v>
      </c>
      <c r="C180" s="68" t="s">
        <v>205</v>
      </c>
      <c r="D180" s="68" t="s">
        <v>114</v>
      </c>
      <c r="E180" s="68">
        <v>64</v>
      </c>
      <c r="F180" s="161"/>
      <c r="G180" s="91"/>
      <c r="H180" s="92"/>
      <c r="I180" s="68">
        <v>32</v>
      </c>
      <c r="J180" s="68">
        <v>32</v>
      </c>
      <c r="K180" s="70"/>
      <c r="L180" s="68">
        <v>45</v>
      </c>
      <c r="M180" s="70">
        <f t="shared" si="9"/>
        <v>1</v>
      </c>
      <c r="N180" s="70">
        <v>1</v>
      </c>
      <c r="O180" s="70"/>
      <c r="P180" s="70"/>
      <c r="Q180" s="70">
        <v>1</v>
      </c>
      <c r="R180" s="97">
        <f t="shared" si="8"/>
        <v>64</v>
      </c>
      <c r="S180" s="158"/>
      <c r="T180" s="158"/>
      <c r="U180" s="158"/>
      <c r="V180" s="158"/>
      <c r="W180" s="158"/>
      <c r="X180" s="70"/>
    </row>
    <row r="181" spans="1:24" s="76" customFormat="1" ht="19.5" customHeight="1" x14ac:dyDescent="0.4">
      <c r="A181" s="67" t="s">
        <v>204</v>
      </c>
      <c r="B181" s="74" t="s">
        <v>288</v>
      </c>
      <c r="C181" s="68" t="s">
        <v>205</v>
      </c>
      <c r="D181" s="68" t="s">
        <v>115</v>
      </c>
      <c r="E181" s="68">
        <v>64</v>
      </c>
      <c r="F181" s="161"/>
      <c r="G181" s="91"/>
      <c r="H181" s="92"/>
      <c r="I181" s="68">
        <v>32</v>
      </c>
      <c r="J181" s="68">
        <v>32</v>
      </c>
      <c r="K181" s="70"/>
      <c r="L181" s="68">
        <v>51</v>
      </c>
      <c r="M181" s="70">
        <f t="shared" si="9"/>
        <v>1.01</v>
      </c>
      <c r="N181" s="70">
        <v>1</v>
      </c>
      <c r="O181" s="70"/>
      <c r="P181" s="70"/>
      <c r="Q181" s="70">
        <v>1</v>
      </c>
      <c r="R181" s="97">
        <f t="shared" si="8"/>
        <v>64.64</v>
      </c>
      <c r="S181" s="158"/>
      <c r="T181" s="158"/>
      <c r="U181" s="158"/>
      <c r="V181" s="158"/>
      <c r="W181" s="158"/>
      <c r="X181" s="70"/>
    </row>
    <row r="182" spans="1:24" s="76" customFormat="1" ht="19.5" customHeight="1" x14ac:dyDescent="0.4">
      <c r="A182" s="67" t="s">
        <v>204</v>
      </c>
      <c r="B182" s="74" t="s">
        <v>288</v>
      </c>
      <c r="C182" s="68" t="s">
        <v>280</v>
      </c>
      <c r="D182" s="68" t="s">
        <v>318</v>
      </c>
      <c r="E182" s="68">
        <f>L182*3</f>
        <v>60</v>
      </c>
      <c r="F182" s="161"/>
      <c r="G182" s="91"/>
      <c r="H182" s="92"/>
      <c r="I182" s="68"/>
      <c r="J182" s="68">
        <v>60</v>
      </c>
      <c r="K182" s="70"/>
      <c r="L182" s="68">
        <v>20</v>
      </c>
      <c r="M182" s="70">
        <f t="shared" si="9"/>
        <v>1</v>
      </c>
      <c r="N182" s="70">
        <v>1</v>
      </c>
      <c r="O182" s="70"/>
      <c r="P182" s="70"/>
      <c r="Q182" s="70">
        <v>1</v>
      </c>
      <c r="R182" s="97">
        <f t="shared" si="8"/>
        <v>60</v>
      </c>
      <c r="S182" s="158"/>
      <c r="T182" s="158"/>
      <c r="U182" s="158"/>
      <c r="V182" s="158"/>
      <c r="W182" s="158"/>
      <c r="X182" s="70"/>
    </row>
    <row r="183" spans="1:24" s="76" customFormat="1" ht="19.5" customHeight="1" x14ac:dyDescent="0.4">
      <c r="A183" s="67" t="s">
        <v>204</v>
      </c>
      <c r="B183" s="74" t="s">
        <v>288</v>
      </c>
      <c r="C183" s="96" t="s">
        <v>380</v>
      </c>
      <c r="D183" s="68" t="s">
        <v>390</v>
      </c>
      <c r="E183" s="68">
        <v>9</v>
      </c>
      <c r="F183" s="162"/>
      <c r="G183" s="91"/>
      <c r="H183" s="92"/>
      <c r="I183" s="68"/>
      <c r="J183" s="68"/>
      <c r="K183" s="70">
        <v>9</v>
      </c>
      <c r="L183" s="68"/>
      <c r="M183" s="70">
        <v>1</v>
      </c>
      <c r="N183" s="70">
        <v>1</v>
      </c>
      <c r="O183" s="70"/>
      <c r="P183" s="70"/>
      <c r="Q183" s="70">
        <v>1</v>
      </c>
      <c r="R183" s="97">
        <f t="shared" si="8"/>
        <v>9</v>
      </c>
      <c r="S183" s="159"/>
      <c r="T183" s="159"/>
      <c r="U183" s="159"/>
      <c r="V183" s="159"/>
      <c r="W183" s="159"/>
      <c r="X183" s="70"/>
    </row>
    <row r="184" spans="1:24" s="76" customFormat="1" ht="19.5" customHeight="1" x14ac:dyDescent="0.4">
      <c r="A184" s="67" t="s">
        <v>206</v>
      </c>
      <c r="B184" s="74" t="s">
        <v>295</v>
      </c>
      <c r="C184" s="68" t="s">
        <v>207</v>
      </c>
      <c r="D184" s="68" t="s">
        <v>208</v>
      </c>
      <c r="E184" s="68">
        <v>88</v>
      </c>
      <c r="F184" s="160">
        <f t="shared" ca="1" si="10"/>
        <v>0</v>
      </c>
      <c r="G184" s="91"/>
      <c r="H184" s="92"/>
      <c r="I184" s="68">
        <v>32</v>
      </c>
      <c r="J184" s="68">
        <v>56</v>
      </c>
      <c r="K184" s="70"/>
      <c r="L184" s="68">
        <v>48</v>
      </c>
      <c r="M184" s="70">
        <f t="shared" si="9"/>
        <v>1</v>
      </c>
      <c r="N184" s="70"/>
      <c r="O184" s="70">
        <v>1.1000000000000001</v>
      </c>
      <c r="P184" s="70"/>
      <c r="Q184" s="70">
        <v>1.1000000000000001</v>
      </c>
      <c r="R184" s="97">
        <f t="shared" si="8"/>
        <v>96.800000000000011</v>
      </c>
      <c r="S184" s="157"/>
      <c r="T184" s="157"/>
      <c r="U184" s="157"/>
      <c r="V184" s="157"/>
      <c r="W184" s="157"/>
      <c r="X184" s="70"/>
    </row>
    <row r="185" spans="1:24" s="76" customFormat="1" ht="19.5" customHeight="1" x14ac:dyDescent="0.4">
      <c r="A185" s="67" t="s">
        <v>206</v>
      </c>
      <c r="B185" s="74" t="s">
        <v>295</v>
      </c>
      <c r="C185" s="68" t="s">
        <v>200</v>
      </c>
      <c r="D185" s="68" t="s">
        <v>182</v>
      </c>
      <c r="E185" s="68">
        <v>80</v>
      </c>
      <c r="F185" s="161"/>
      <c r="G185" s="91"/>
      <c r="H185" s="92"/>
      <c r="I185" s="68">
        <v>32</v>
      </c>
      <c r="J185" s="68">
        <v>48</v>
      </c>
      <c r="K185" s="70"/>
      <c r="L185" s="68">
        <v>43</v>
      </c>
      <c r="M185" s="70">
        <f t="shared" si="9"/>
        <v>1</v>
      </c>
      <c r="N185" s="70">
        <v>1</v>
      </c>
      <c r="O185" s="70"/>
      <c r="P185" s="70"/>
      <c r="Q185" s="70">
        <v>1</v>
      </c>
      <c r="R185" s="97">
        <f t="shared" si="8"/>
        <v>80</v>
      </c>
      <c r="S185" s="158"/>
      <c r="T185" s="158"/>
      <c r="U185" s="158"/>
      <c r="V185" s="158"/>
      <c r="W185" s="158"/>
      <c r="X185" s="70"/>
    </row>
    <row r="186" spans="1:24" s="76" customFormat="1" ht="19.5" customHeight="1" x14ac:dyDescent="0.4">
      <c r="A186" s="67" t="s">
        <v>206</v>
      </c>
      <c r="B186" s="74" t="s">
        <v>295</v>
      </c>
      <c r="C186" s="68" t="s">
        <v>209</v>
      </c>
      <c r="D186" s="68" t="s">
        <v>184</v>
      </c>
      <c r="E186" s="68">
        <v>72</v>
      </c>
      <c r="F186" s="161"/>
      <c r="G186" s="91"/>
      <c r="H186" s="92"/>
      <c r="I186" s="68">
        <v>24</v>
      </c>
      <c r="J186" s="68">
        <v>48</v>
      </c>
      <c r="K186" s="70"/>
      <c r="L186" s="68">
        <v>43</v>
      </c>
      <c r="M186" s="70">
        <f t="shared" si="9"/>
        <v>1</v>
      </c>
      <c r="N186" s="70">
        <v>1</v>
      </c>
      <c r="O186" s="70"/>
      <c r="P186" s="70"/>
      <c r="Q186" s="70">
        <v>1</v>
      </c>
      <c r="R186" s="97">
        <f t="shared" si="8"/>
        <v>72</v>
      </c>
      <c r="S186" s="158"/>
      <c r="T186" s="158"/>
      <c r="U186" s="158"/>
      <c r="V186" s="158"/>
      <c r="W186" s="158"/>
      <c r="X186" s="70"/>
    </row>
    <row r="187" spans="1:24" s="76" customFormat="1" ht="19.5" customHeight="1" x14ac:dyDescent="0.4">
      <c r="A187" s="67" t="s">
        <v>206</v>
      </c>
      <c r="B187" s="74" t="s">
        <v>295</v>
      </c>
      <c r="C187" s="68" t="s">
        <v>280</v>
      </c>
      <c r="D187" s="68" t="s">
        <v>158</v>
      </c>
      <c r="E187" s="68">
        <f>L187*3</f>
        <v>60</v>
      </c>
      <c r="F187" s="161"/>
      <c r="G187" s="91"/>
      <c r="H187" s="92"/>
      <c r="I187" s="68"/>
      <c r="J187" s="68">
        <v>60</v>
      </c>
      <c r="K187" s="70"/>
      <c r="L187" s="68">
        <v>20</v>
      </c>
      <c r="M187" s="70">
        <f t="shared" si="9"/>
        <v>1</v>
      </c>
      <c r="N187" s="70">
        <v>1</v>
      </c>
      <c r="O187" s="70"/>
      <c r="P187" s="70"/>
      <c r="Q187" s="70">
        <v>1</v>
      </c>
      <c r="R187" s="97">
        <f t="shared" si="8"/>
        <v>60</v>
      </c>
      <c r="S187" s="158"/>
      <c r="T187" s="158"/>
      <c r="U187" s="158"/>
      <c r="V187" s="158"/>
      <c r="W187" s="158"/>
      <c r="X187" s="70"/>
    </row>
    <row r="188" spans="1:24" s="76" customFormat="1" ht="19.5" customHeight="1" x14ac:dyDescent="0.4">
      <c r="A188" s="67" t="s">
        <v>206</v>
      </c>
      <c r="B188" s="74" t="s">
        <v>295</v>
      </c>
      <c r="C188" s="96" t="s">
        <v>380</v>
      </c>
      <c r="D188" s="68" t="s">
        <v>390</v>
      </c>
      <c r="E188" s="68">
        <v>9</v>
      </c>
      <c r="F188" s="162"/>
      <c r="G188" s="91"/>
      <c r="H188" s="92"/>
      <c r="I188" s="68"/>
      <c r="J188" s="68"/>
      <c r="K188" s="70">
        <v>9</v>
      </c>
      <c r="L188" s="68"/>
      <c r="M188" s="70">
        <v>1</v>
      </c>
      <c r="N188" s="70">
        <v>1</v>
      </c>
      <c r="O188" s="70"/>
      <c r="P188" s="70"/>
      <c r="Q188" s="70">
        <v>1</v>
      </c>
      <c r="R188" s="97">
        <f t="shared" si="8"/>
        <v>9</v>
      </c>
      <c r="S188" s="159"/>
      <c r="T188" s="159"/>
      <c r="U188" s="159"/>
      <c r="V188" s="159"/>
      <c r="W188" s="159"/>
      <c r="X188" s="70"/>
    </row>
    <row r="189" spans="1:24" s="76" customFormat="1" ht="19.5" customHeight="1" x14ac:dyDescent="0.4">
      <c r="A189" s="67" t="s">
        <v>210</v>
      </c>
      <c r="B189" s="74" t="s">
        <v>291</v>
      </c>
      <c r="C189" s="68" t="s">
        <v>211</v>
      </c>
      <c r="D189" s="68" t="s">
        <v>106</v>
      </c>
      <c r="E189" s="68">
        <v>72</v>
      </c>
      <c r="F189" s="160">
        <f t="shared" ca="1" si="10"/>
        <v>0</v>
      </c>
      <c r="G189" s="91"/>
      <c r="H189" s="92"/>
      <c r="I189" s="68">
        <v>24</v>
      </c>
      <c r="J189" s="68">
        <v>48</v>
      </c>
      <c r="K189" s="70"/>
      <c r="L189" s="68">
        <v>48</v>
      </c>
      <c r="M189" s="70">
        <f t="shared" si="9"/>
        <v>1</v>
      </c>
      <c r="N189" s="70">
        <v>1</v>
      </c>
      <c r="O189" s="70"/>
      <c r="P189" s="70"/>
      <c r="Q189" s="70">
        <v>1</v>
      </c>
      <c r="R189" s="97">
        <f t="shared" si="8"/>
        <v>72</v>
      </c>
      <c r="S189" s="157"/>
      <c r="T189" s="157"/>
      <c r="U189" s="157"/>
      <c r="V189" s="157"/>
      <c r="W189" s="157"/>
      <c r="X189" s="70"/>
    </row>
    <row r="190" spans="1:24" s="76" customFormat="1" ht="19.5" customHeight="1" x14ac:dyDescent="0.4">
      <c r="A190" s="67" t="s">
        <v>210</v>
      </c>
      <c r="B190" s="74" t="s">
        <v>291</v>
      </c>
      <c r="C190" s="68" t="s">
        <v>212</v>
      </c>
      <c r="D190" s="68" t="s">
        <v>213</v>
      </c>
      <c r="E190" s="68">
        <v>72</v>
      </c>
      <c r="F190" s="161"/>
      <c r="G190" s="91"/>
      <c r="H190" s="92"/>
      <c r="I190" s="68">
        <v>24</v>
      </c>
      <c r="J190" s="68">
        <v>48</v>
      </c>
      <c r="K190" s="70"/>
      <c r="L190" s="68">
        <v>39</v>
      </c>
      <c r="M190" s="70">
        <f t="shared" si="9"/>
        <v>1</v>
      </c>
      <c r="N190" s="70">
        <v>1</v>
      </c>
      <c r="O190" s="70"/>
      <c r="P190" s="70"/>
      <c r="Q190" s="70">
        <v>1</v>
      </c>
      <c r="R190" s="97">
        <f t="shared" si="8"/>
        <v>72</v>
      </c>
      <c r="S190" s="158"/>
      <c r="T190" s="158"/>
      <c r="U190" s="158"/>
      <c r="V190" s="158"/>
      <c r="W190" s="158"/>
      <c r="X190" s="70"/>
    </row>
    <row r="191" spans="1:24" s="76" customFormat="1" ht="19.5" customHeight="1" x14ac:dyDescent="0.4">
      <c r="A191" s="67" t="s">
        <v>210</v>
      </c>
      <c r="B191" s="74" t="s">
        <v>291</v>
      </c>
      <c r="C191" s="68" t="s">
        <v>211</v>
      </c>
      <c r="D191" s="68" t="s">
        <v>107</v>
      </c>
      <c r="E191" s="68">
        <v>72</v>
      </c>
      <c r="F191" s="161"/>
      <c r="G191" s="91"/>
      <c r="H191" s="92"/>
      <c r="I191" s="68">
        <v>24</v>
      </c>
      <c r="J191" s="68">
        <v>48</v>
      </c>
      <c r="K191" s="70"/>
      <c r="L191" s="68">
        <v>47</v>
      </c>
      <c r="M191" s="70">
        <f t="shared" si="9"/>
        <v>1</v>
      </c>
      <c r="N191" s="70">
        <v>1</v>
      </c>
      <c r="O191" s="70"/>
      <c r="P191" s="70"/>
      <c r="Q191" s="70">
        <v>1</v>
      </c>
      <c r="R191" s="97">
        <f t="shared" si="8"/>
        <v>72</v>
      </c>
      <c r="S191" s="158"/>
      <c r="T191" s="158"/>
      <c r="U191" s="158"/>
      <c r="V191" s="158"/>
      <c r="W191" s="158"/>
      <c r="X191" s="70"/>
    </row>
    <row r="192" spans="1:24" s="76" customFormat="1" ht="19.5" customHeight="1" x14ac:dyDescent="0.4">
      <c r="A192" s="67" t="s">
        <v>210</v>
      </c>
      <c r="B192" s="74" t="s">
        <v>291</v>
      </c>
      <c r="C192" s="68" t="s">
        <v>211</v>
      </c>
      <c r="D192" s="68" t="s">
        <v>108</v>
      </c>
      <c r="E192" s="68">
        <v>72</v>
      </c>
      <c r="F192" s="161"/>
      <c r="G192" s="91"/>
      <c r="H192" s="92"/>
      <c r="I192" s="68">
        <v>24</v>
      </c>
      <c r="J192" s="68">
        <v>48</v>
      </c>
      <c r="K192" s="70"/>
      <c r="L192" s="68">
        <v>50</v>
      </c>
      <c r="M192" s="70">
        <f t="shared" si="9"/>
        <v>1</v>
      </c>
      <c r="N192" s="70">
        <v>1</v>
      </c>
      <c r="O192" s="70"/>
      <c r="P192" s="70"/>
      <c r="Q192" s="70">
        <v>1</v>
      </c>
      <c r="R192" s="97">
        <f t="shared" si="8"/>
        <v>72</v>
      </c>
      <c r="S192" s="158"/>
      <c r="T192" s="158"/>
      <c r="U192" s="158"/>
      <c r="V192" s="158"/>
      <c r="W192" s="158"/>
      <c r="X192" s="70"/>
    </row>
    <row r="193" spans="1:24" s="76" customFormat="1" ht="19.5" customHeight="1" x14ac:dyDescent="0.4">
      <c r="A193" s="67" t="s">
        <v>210</v>
      </c>
      <c r="B193" s="74" t="s">
        <v>291</v>
      </c>
      <c r="C193" s="68" t="s">
        <v>280</v>
      </c>
      <c r="D193" s="68" t="s">
        <v>319</v>
      </c>
      <c r="E193" s="68">
        <f>L193*3</f>
        <v>60</v>
      </c>
      <c r="F193" s="161"/>
      <c r="G193" s="91"/>
      <c r="H193" s="92"/>
      <c r="I193" s="68"/>
      <c r="J193" s="68">
        <v>60</v>
      </c>
      <c r="K193" s="70"/>
      <c r="L193" s="68">
        <v>20</v>
      </c>
      <c r="M193" s="70">
        <f t="shared" si="9"/>
        <v>1</v>
      </c>
      <c r="N193" s="70">
        <v>1</v>
      </c>
      <c r="O193" s="70"/>
      <c r="P193" s="70"/>
      <c r="Q193" s="70">
        <v>1</v>
      </c>
      <c r="R193" s="97">
        <f t="shared" si="8"/>
        <v>60</v>
      </c>
      <c r="S193" s="158"/>
      <c r="T193" s="158"/>
      <c r="U193" s="158"/>
      <c r="V193" s="158"/>
      <c r="W193" s="158"/>
      <c r="X193" s="70"/>
    </row>
    <row r="194" spans="1:24" s="76" customFormat="1" ht="19.5" customHeight="1" x14ac:dyDescent="0.4">
      <c r="A194" s="67" t="s">
        <v>210</v>
      </c>
      <c r="B194" s="74" t="s">
        <v>291</v>
      </c>
      <c r="C194" s="68" t="s">
        <v>313</v>
      </c>
      <c r="D194" s="68" t="s">
        <v>320</v>
      </c>
      <c r="E194" s="68">
        <f>L194*2</f>
        <v>22</v>
      </c>
      <c r="F194" s="161"/>
      <c r="G194" s="91"/>
      <c r="H194" s="92"/>
      <c r="I194" s="68"/>
      <c r="J194" s="68">
        <v>22</v>
      </c>
      <c r="K194" s="70"/>
      <c r="L194" s="68">
        <v>11</v>
      </c>
      <c r="M194" s="70">
        <f t="shared" si="9"/>
        <v>1</v>
      </c>
      <c r="N194" s="70">
        <v>1</v>
      </c>
      <c r="O194" s="70"/>
      <c r="P194" s="70"/>
      <c r="Q194" s="70">
        <v>1</v>
      </c>
      <c r="R194" s="97">
        <f t="shared" si="8"/>
        <v>22</v>
      </c>
      <c r="S194" s="158"/>
      <c r="T194" s="158"/>
      <c r="U194" s="158"/>
      <c r="V194" s="158"/>
      <c r="W194" s="158"/>
      <c r="X194" s="70"/>
    </row>
    <row r="195" spans="1:24" s="76" customFormat="1" ht="19.5" customHeight="1" x14ac:dyDescent="0.4">
      <c r="A195" s="67" t="s">
        <v>210</v>
      </c>
      <c r="B195" s="74" t="s">
        <v>291</v>
      </c>
      <c r="C195" s="96" t="s">
        <v>380</v>
      </c>
      <c r="D195" s="68" t="s">
        <v>392</v>
      </c>
      <c r="E195" s="68">
        <v>12</v>
      </c>
      <c r="F195" s="162"/>
      <c r="G195" s="91"/>
      <c r="H195" s="92"/>
      <c r="I195" s="68"/>
      <c r="J195" s="68"/>
      <c r="K195" s="70">
        <v>12</v>
      </c>
      <c r="L195" s="68"/>
      <c r="M195" s="70">
        <v>1</v>
      </c>
      <c r="N195" s="70">
        <v>1</v>
      </c>
      <c r="O195" s="70"/>
      <c r="P195" s="70"/>
      <c r="Q195" s="70">
        <v>1</v>
      </c>
      <c r="R195" s="97">
        <f t="shared" si="8"/>
        <v>12</v>
      </c>
      <c r="S195" s="159"/>
      <c r="T195" s="159"/>
      <c r="U195" s="159"/>
      <c r="V195" s="159"/>
      <c r="W195" s="159"/>
      <c r="X195" s="70"/>
    </row>
    <row r="196" spans="1:24" s="76" customFormat="1" ht="19.5" customHeight="1" x14ac:dyDescent="0.4">
      <c r="A196" s="67" t="s">
        <v>215</v>
      </c>
      <c r="B196" s="70" t="s">
        <v>288</v>
      </c>
      <c r="C196" s="68" t="s">
        <v>211</v>
      </c>
      <c r="D196" s="68" t="s">
        <v>216</v>
      </c>
      <c r="E196" s="68">
        <v>72</v>
      </c>
      <c r="F196" s="160">
        <f t="shared" ca="1" si="10"/>
        <v>0</v>
      </c>
      <c r="G196" s="91"/>
      <c r="H196" s="92"/>
      <c r="I196" s="68">
        <v>24</v>
      </c>
      <c r="J196" s="68">
        <v>48</v>
      </c>
      <c r="K196" s="70"/>
      <c r="L196" s="68">
        <v>49</v>
      </c>
      <c r="M196" s="70">
        <f t="shared" si="9"/>
        <v>1</v>
      </c>
      <c r="N196" s="70">
        <v>1</v>
      </c>
      <c r="O196" s="70"/>
      <c r="P196" s="70"/>
      <c r="Q196" s="70">
        <v>1</v>
      </c>
      <c r="R196" s="97">
        <f t="shared" si="8"/>
        <v>72</v>
      </c>
      <c r="S196" s="157"/>
      <c r="T196" s="157"/>
      <c r="U196" s="157"/>
      <c r="V196" s="157"/>
      <c r="W196" s="157"/>
      <c r="X196" s="70"/>
    </row>
    <row r="197" spans="1:24" s="76" customFormat="1" ht="19.5" customHeight="1" x14ac:dyDescent="0.4">
      <c r="A197" s="67" t="s">
        <v>215</v>
      </c>
      <c r="B197" s="70" t="s">
        <v>288</v>
      </c>
      <c r="C197" s="68" t="s">
        <v>212</v>
      </c>
      <c r="D197" s="68" t="s">
        <v>152</v>
      </c>
      <c r="E197" s="68">
        <v>72</v>
      </c>
      <c r="F197" s="161"/>
      <c r="G197" s="91"/>
      <c r="H197" s="92"/>
      <c r="I197" s="68">
        <v>24</v>
      </c>
      <c r="J197" s="68">
        <v>48</v>
      </c>
      <c r="K197" s="70"/>
      <c r="L197" s="68">
        <v>47</v>
      </c>
      <c r="M197" s="70">
        <f t="shared" si="9"/>
        <v>1</v>
      </c>
      <c r="N197" s="70"/>
      <c r="O197" s="70">
        <v>1.1000000000000001</v>
      </c>
      <c r="P197" s="70"/>
      <c r="Q197" s="70">
        <v>1.1000000000000001</v>
      </c>
      <c r="R197" s="97">
        <f t="shared" si="8"/>
        <v>79.2</v>
      </c>
      <c r="S197" s="158"/>
      <c r="T197" s="158"/>
      <c r="U197" s="158"/>
      <c r="V197" s="158"/>
      <c r="W197" s="158"/>
      <c r="X197" s="70"/>
    </row>
    <row r="198" spans="1:24" s="76" customFormat="1" ht="19.5" customHeight="1" x14ac:dyDescent="0.4">
      <c r="A198" s="67" t="s">
        <v>215</v>
      </c>
      <c r="B198" s="70" t="s">
        <v>288</v>
      </c>
      <c r="C198" s="68" t="s">
        <v>105</v>
      </c>
      <c r="D198" s="68" t="s">
        <v>216</v>
      </c>
      <c r="E198" s="68">
        <v>72</v>
      </c>
      <c r="F198" s="161"/>
      <c r="G198" s="91"/>
      <c r="H198" s="92"/>
      <c r="I198" s="68">
        <v>24</v>
      </c>
      <c r="J198" s="68">
        <v>48</v>
      </c>
      <c r="K198" s="70"/>
      <c r="L198" s="68">
        <v>49</v>
      </c>
      <c r="M198" s="70">
        <f t="shared" si="9"/>
        <v>1</v>
      </c>
      <c r="N198" s="70">
        <v>1</v>
      </c>
      <c r="O198" s="70"/>
      <c r="P198" s="70"/>
      <c r="Q198" s="70">
        <v>1</v>
      </c>
      <c r="R198" s="97">
        <f t="shared" si="8"/>
        <v>72</v>
      </c>
      <c r="S198" s="158"/>
      <c r="T198" s="158"/>
      <c r="U198" s="158"/>
      <c r="V198" s="158"/>
      <c r="W198" s="158"/>
      <c r="X198" s="70"/>
    </row>
    <row r="199" spans="1:24" s="76" customFormat="1" ht="19.5" customHeight="1" x14ac:dyDescent="0.4">
      <c r="A199" s="67" t="s">
        <v>215</v>
      </c>
      <c r="B199" s="70" t="s">
        <v>288</v>
      </c>
      <c r="C199" s="68" t="s">
        <v>214</v>
      </c>
      <c r="D199" s="68" t="s">
        <v>216</v>
      </c>
      <c r="E199" s="68">
        <v>64</v>
      </c>
      <c r="F199" s="161"/>
      <c r="G199" s="91"/>
      <c r="H199" s="92"/>
      <c r="I199" s="68">
        <v>24</v>
      </c>
      <c r="J199" s="68">
        <v>40</v>
      </c>
      <c r="K199" s="70"/>
      <c r="L199" s="68">
        <v>49</v>
      </c>
      <c r="M199" s="70">
        <f t="shared" si="9"/>
        <v>1</v>
      </c>
      <c r="N199" s="70">
        <v>1</v>
      </c>
      <c r="O199" s="70"/>
      <c r="P199" s="70"/>
      <c r="Q199" s="70">
        <v>1</v>
      </c>
      <c r="R199" s="97">
        <f t="shared" si="8"/>
        <v>64</v>
      </c>
      <c r="S199" s="158"/>
      <c r="T199" s="158"/>
      <c r="U199" s="158"/>
      <c r="V199" s="158"/>
      <c r="W199" s="158"/>
      <c r="X199" s="70"/>
    </row>
    <row r="200" spans="1:24" s="76" customFormat="1" ht="19.5" customHeight="1" x14ac:dyDescent="0.4">
      <c r="A200" s="67" t="s">
        <v>354</v>
      </c>
      <c r="B200" s="70" t="s">
        <v>288</v>
      </c>
      <c r="C200" s="68" t="s">
        <v>280</v>
      </c>
      <c r="D200" s="68" t="s">
        <v>321</v>
      </c>
      <c r="E200" s="68">
        <f>L200*3</f>
        <v>60</v>
      </c>
      <c r="F200" s="161"/>
      <c r="G200" s="91"/>
      <c r="H200" s="92"/>
      <c r="I200" s="68"/>
      <c r="J200" s="68">
        <v>60</v>
      </c>
      <c r="K200" s="70"/>
      <c r="L200" s="68">
        <v>20</v>
      </c>
      <c r="M200" s="70">
        <f t="shared" si="9"/>
        <v>1</v>
      </c>
      <c r="N200" s="70">
        <v>1</v>
      </c>
      <c r="O200" s="70"/>
      <c r="P200" s="70"/>
      <c r="Q200" s="70">
        <v>1</v>
      </c>
      <c r="R200" s="97">
        <f t="shared" si="8"/>
        <v>60</v>
      </c>
      <c r="S200" s="158"/>
      <c r="T200" s="158"/>
      <c r="U200" s="158"/>
      <c r="V200" s="158"/>
      <c r="W200" s="158"/>
      <c r="X200" s="70"/>
    </row>
    <row r="201" spans="1:24" s="76" customFormat="1" ht="19.5" customHeight="1" x14ac:dyDescent="0.4">
      <c r="A201" s="67" t="s">
        <v>354</v>
      </c>
      <c r="B201" s="70" t="s">
        <v>288</v>
      </c>
      <c r="C201" s="96" t="s">
        <v>380</v>
      </c>
      <c r="D201" s="68" t="s">
        <v>392</v>
      </c>
      <c r="E201" s="68">
        <v>12</v>
      </c>
      <c r="F201" s="162"/>
      <c r="G201" s="91"/>
      <c r="H201" s="92"/>
      <c r="I201" s="68"/>
      <c r="J201" s="68"/>
      <c r="K201" s="70">
        <v>12</v>
      </c>
      <c r="L201" s="68"/>
      <c r="M201" s="70">
        <v>1</v>
      </c>
      <c r="N201" s="70">
        <v>1</v>
      </c>
      <c r="O201" s="70"/>
      <c r="P201" s="70"/>
      <c r="Q201" s="70">
        <v>1</v>
      </c>
      <c r="R201" s="97">
        <f t="shared" si="8"/>
        <v>12</v>
      </c>
      <c r="S201" s="159"/>
      <c r="T201" s="159"/>
      <c r="U201" s="159"/>
      <c r="V201" s="159"/>
      <c r="W201" s="159"/>
      <c r="X201" s="70"/>
    </row>
    <row r="202" spans="1:24" s="76" customFormat="1" ht="19.5" customHeight="1" x14ac:dyDescent="0.4">
      <c r="A202" s="77" t="s">
        <v>4</v>
      </c>
      <c r="B202" s="77"/>
      <c r="C202" s="77"/>
      <c r="D202" s="77"/>
      <c r="E202" s="78" t="e">
        <f>SUM(#REF!)</f>
        <v>#REF!</v>
      </c>
      <c r="F202" s="78" t="e">
        <f>SUM(#REF!)</f>
        <v>#REF!</v>
      </c>
      <c r="G202" s="78"/>
      <c r="H202" s="78"/>
      <c r="I202" s="78"/>
      <c r="J202" s="78"/>
      <c r="K202" s="78"/>
      <c r="L202" s="78"/>
      <c r="M202" s="78"/>
      <c r="N202" s="78"/>
      <c r="O202" s="78"/>
      <c r="P202" s="78"/>
      <c r="Q202" s="78"/>
      <c r="R202" s="79" t="e">
        <f>SUM(#REF!)</f>
        <v>#REF!</v>
      </c>
      <c r="S202" s="80" t="e">
        <f>SUM(#REF!)</f>
        <v>#REF!</v>
      </c>
      <c r="T202" s="80" t="e">
        <f>SUM(#REF!)</f>
        <v>#REF!</v>
      </c>
      <c r="U202" s="80"/>
      <c r="V202" s="78" t="e">
        <f>SUM(#REF!)</f>
        <v>#REF!</v>
      </c>
      <c r="W202" s="78"/>
      <c r="X202" s="78"/>
    </row>
    <row r="203" spans="1:24" s="76" customFormat="1" ht="19.5" customHeight="1" x14ac:dyDescent="0.4">
      <c r="A203" s="115"/>
      <c r="B203" s="115"/>
      <c r="C203" s="115"/>
      <c r="D203" s="115"/>
      <c r="E203" s="116"/>
      <c r="F203" s="116"/>
      <c r="G203" s="116"/>
      <c r="H203" s="116"/>
      <c r="I203" s="116"/>
      <c r="J203" s="116"/>
      <c r="K203" s="116"/>
      <c r="L203" s="116"/>
      <c r="M203" s="116"/>
      <c r="N203" s="116"/>
      <c r="O203" s="116"/>
      <c r="P203" s="116"/>
      <c r="Q203" s="116"/>
      <c r="R203" s="117"/>
      <c r="S203" s="118"/>
      <c r="T203" s="118"/>
      <c r="U203" s="118"/>
      <c r="V203" s="116"/>
      <c r="W203" s="116"/>
      <c r="X203" s="116"/>
    </row>
    <row r="204" spans="1:24" ht="45.75" customHeight="1" x14ac:dyDescent="0.4">
      <c r="A204" s="172" t="s">
        <v>32</v>
      </c>
      <c r="B204" s="172"/>
      <c r="C204" s="172"/>
      <c r="D204" s="172"/>
      <c r="E204" s="172"/>
      <c r="F204" s="172"/>
      <c r="G204" s="172"/>
      <c r="H204" s="172"/>
      <c r="I204" s="172"/>
      <c r="J204" s="172"/>
      <c r="K204" s="172"/>
      <c r="L204" s="172"/>
      <c r="M204" s="172"/>
      <c r="N204" s="172"/>
      <c r="O204" s="172"/>
      <c r="P204" s="172"/>
      <c r="Q204" s="172"/>
      <c r="R204" s="173"/>
      <c r="S204" s="172"/>
      <c r="T204" s="172"/>
      <c r="U204" s="172"/>
      <c r="V204" s="172"/>
      <c r="W204" s="172"/>
      <c r="X204" s="172"/>
    </row>
    <row r="205" spans="1:24" customFormat="1" ht="33" customHeight="1" x14ac:dyDescent="0.4">
      <c r="A205" t="s">
        <v>15</v>
      </c>
      <c r="B205" s="5"/>
      <c r="C205" s="3"/>
      <c r="D205" s="3"/>
      <c r="E205" t="s">
        <v>16</v>
      </c>
      <c r="I205" s="6"/>
      <c r="L205" s="6"/>
      <c r="Q205" s="15"/>
      <c r="R205" s="55"/>
      <c r="S205" s="22" t="s">
        <v>17</v>
      </c>
      <c r="T205" s="22"/>
      <c r="U205" s="22"/>
    </row>
    <row r="206" spans="1:24" ht="21.95" customHeight="1" x14ac:dyDescent="0.4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Q206" s="56"/>
      <c r="R206" s="57"/>
      <c r="S206" s="23"/>
      <c r="T206" s="23"/>
      <c r="U206" s="23"/>
      <c r="V206" s="14"/>
      <c r="W206" s="14"/>
      <c r="X206" s="14"/>
    </row>
    <row r="207" spans="1:24" ht="21.95" customHeight="1" x14ac:dyDescent="0.4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Q207" s="56"/>
      <c r="R207" s="57"/>
      <c r="S207" s="23"/>
      <c r="T207" s="23"/>
      <c r="U207" s="23"/>
      <c r="V207" s="14"/>
      <c r="W207" s="14"/>
      <c r="X207" s="14"/>
    </row>
    <row r="208" spans="1:24" ht="21.95" customHeight="1" x14ac:dyDescent="0.4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Q208" s="56"/>
      <c r="R208" s="57"/>
      <c r="S208" s="23"/>
      <c r="T208" s="23"/>
      <c r="U208" s="23"/>
      <c r="V208" s="14"/>
      <c r="W208" s="14"/>
      <c r="X208" s="14"/>
    </row>
    <row r="209" spans="1:24" ht="21.95" customHeight="1" x14ac:dyDescent="0.4">
      <c r="A209" s="14"/>
      <c r="B209" s="14"/>
      <c r="C209" s="14"/>
      <c r="D209" s="14" t="s">
        <v>343</v>
      </c>
      <c r="E209" s="14"/>
      <c r="F209" s="14"/>
      <c r="G209" s="14"/>
      <c r="H209" s="14"/>
      <c r="I209" s="14"/>
      <c r="J209" s="14"/>
      <c r="K209" s="14"/>
      <c r="L209" s="14"/>
      <c r="M209" s="14"/>
      <c r="Q209" s="56"/>
      <c r="R209" s="57"/>
      <c r="S209" s="23"/>
      <c r="T209" s="23"/>
      <c r="U209" s="23"/>
      <c r="V209" s="14"/>
      <c r="W209" s="14"/>
      <c r="X209" s="14"/>
    </row>
    <row r="210" spans="1:24" ht="21.95" customHeight="1" x14ac:dyDescent="0.4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Q210" s="56"/>
      <c r="R210" s="57"/>
      <c r="S210" s="23"/>
      <c r="T210" s="23"/>
      <c r="U210" s="23"/>
      <c r="V210" s="14"/>
      <c r="W210" s="14"/>
      <c r="X210" s="14"/>
    </row>
    <row r="211" spans="1:24" ht="21.95" customHeight="1" x14ac:dyDescent="0.4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Q211" s="56"/>
      <c r="R211" s="57"/>
      <c r="S211" s="23"/>
      <c r="T211" s="23"/>
      <c r="U211" s="23"/>
      <c r="V211" s="14"/>
      <c r="W211" s="14"/>
      <c r="X211" s="14"/>
    </row>
    <row r="212" spans="1:24" ht="21.95" customHeight="1" x14ac:dyDescent="0.4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Q212" s="56"/>
      <c r="R212" s="57"/>
      <c r="S212" s="23"/>
      <c r="T212" s="23"/>
      <c r="U212" s="23"/>
      <c r="V212" s="14"/>
      <c r="W212" s="14"/>
      <c r="X212" s="14"/>
    </row>
    <row r="213" spans="1:24" ht="21.95" customHeight="1" x14ac:dyDescent="0.4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Q213" s="56"/>
      <c r="R213" s="57"/>
      <c r="S213" s="23"/>
      <c r="T213" s="23"/>
      <c r="U213" s="23"/>
      <c r="V213" s="14"/>
      <c r="W213" s="14"/>
      <c r="X213" s="14"/>
    </row>
    <row r="214" spans="1:24" ht="21.95" customHeight="1" x14ac:dyDescent="0.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Q214" s="56"/>
      <c r="R214" s="57"/>
      <c r="S214" s="23"/>
      <c r="T214" s="23"/>
      <c r="U214" s="23"/>
      <c r="V214" s="14"/>
      <c r="W214" s="14"/>
      <c r="X214" s="14"/>
    </row>
    <row r="215" spans="1:24" ht="21.95" customHeight="1" x14ac:dyDescent="0.4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Q215" s="56"/>
      <c r="R215" s="57"/>
      <c r="S215" s="23"/>
      <c r="T215" s="23"/>
      <c r="U215" s="23"/>
      <c r="V215" s="14"/>
      <c r="W215" s="14"/>
      <c r="X215" s="14"/>
    </row>
    <row r="216" spans="1:24" ht="21.95" customHeight="1" x14ac:dyDescent="0.4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Q216" s="56"/>
      <c r="R216" s="57"/>
      <c r="S216" s="23"/>
      <c r="T216" s="23"/>
      <c r="U216" s="23"/>
      <c r="V216" s="14"/>
      <c r="W216" s="14"/>
      <c r="X216" s="14"/>
    </row>
    <row r="217" spans="1:24" ht="21.95" customHeight="1" x14ac:dyDescent="0.4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Q217" s="56"/>
      <c r="R217" s="57"/>
      <c r="S217" s="23"/>
      <c r="T217" s="23"/>
      <c r="U217" s="23"/>
      <c r="V217" s="14"/>
      <c r="W217" s="14"/>
      <c r="X217" s="14"/>
    </row>
    <row r="218" spans="1:24" ht="21.95" customHeight="1" x14ac:dyDescent="0.4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Q218" s="56"/>
      <c r="R218" s="57"/>
      <c r="S218" s="23"/>
      <c r="T218" s="23"/>
      <c r="U218" s="23"/>
      <c r="V218" s="14"/>
      <c r="W218" s="14"/>
      <c r="X218" s="14"/>
    </row>
    <row r="219" spans="1:24" ht="21.95" customHeight="1" x14ac:dyDescent="0.4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Q219" s="56"/>
      <c r="R219" s="57"/>
      <c r="S219" s="23"/>
      <c r="T219" s="23"/>
      <c r="U219" s="23"/>
      <c r="V219" s="14"/>
      <c r="W219" s="14"/>
      <c r="X219" s="14"/>
    </row>
    <row r="220" spans="1:24" ht="21.95" customHeight="1" x14ac:dyDescent="0.4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Q220" s="56"/>
      <c r="R220" s="57"/>
      <c r="S220" s="23"/>
      <c r="T220" s="23"/>
      <c r="U220" s="23"/>
      <c r="V220" s="14"/>
      <c r="W220" s="14"/>
      <c r="X220" s="14"/>
    </row>
    <row r="221" spans="1:24" ht="21.95" customHeight="1" x14ac:dyDescent="0.4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Q221" s="56"/>
      <c r="R221" s="57"/>
      <c r="S221" s="23"/>
      <c r="T221" s="23"/>
      <c r="U221" s="23"/>
      <c r="V221" s="14"/>
      <c r="W221" s="14"/>
      <c r="X221" s="14"/>
    </row>
    <row r="222" spans="1:24" ht="21.95" customHeight="1" x14ac:dyDescent="0.4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Q222" s="56"/>
      <c r="R222" s="57"/>
      <c r="S222" s="23"/>
      <c r="T222" s="23"/>
      <c r="U222" s="23"/>
      <c r="V222" s="14"/>
      <c r="W222" s="14"/>
      <c r="X222" s="14"/>
    </row>
    <row r="223" spans="1:24" ht="21.95" customHeight="1" x14ac:dyDescent="0.4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Q223" s="56"/>
      <c r="R223" s="57"/>
      <c r="S223" s="23"/>
      <c r="T223" s="23"/>
      <c r="U223" s="23"/>
      <c r="V223" s="14"/>
      <c r="W223" s="14"/>
      <c r="X223" s="14"/>
    </row>
    <row r="224" spans="1:24" ht="21.95" customHeight="1" x14ac:dyDescent="0.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Q224" s="56"/>
      <c r="R224" s="57"/>
      <c r="S224" s="23"/>
      <c r="T224" s="23"/>
      <c r="U224" s="23"/>
      <c r="V224" s="14"/>
      <c r="W224" s="14"/>
      <c r="X224" s="14"/>
    </row>
    <row r="225" spans="1:24" ht="21.95" customHeight="1" x14ac:dyDescent="0.4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Q225" s="56"/>
      <c r="R225" s="57"/>
      <c r="S225" s="23"/>
      <c r="T225" s="23"/>
      <c r="U225" s="23"/>
      <c r="V225" s="14"/>
      <c r="W225" s="14"/>
      <c r="X225" s="14"/>
    </row>
    <row r="226" spans="1:24" ht="21.95" customHeight="1" x14ac:dyDescent="0.4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Q226" s="56"/>
      <c r="R226" s="57"/>
      <c r="S226" s="23"/>
      <c r="T226" s="23"/>
      <c r="U226" s="23"/>
      <c r="V226" s="14"/>
      <c r="W226" s="14"/>
      <c r="X226" s="14"/>
    </row>
    <row r="227" spans="1:24" ht="21.95" customHeight="1" x14ac:dyDescent="0.4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Q227" s="56"/>
      <c r="R227" s="57"/>
      <c r="S227" s="23"/>
      <c r="T227" s="23"/>
      <c r="U227" s="23"/>
      <c r="V227" s="14"/>
      <c r="W227" s="14"/>
      <c r="X227" s="14"/>
    </row>
    <row r="228" spans="1:24" ht="21.95" customHeight="1" x14ac:dyDescent="0.4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Q228" s="56"/>
      <c r="R228" s="57"/>
      <c r="S228" s="23"/>
      <c r="T228" s="23"/>
      <c r="U228" s="23"/>
      <c r="V228" s="14"/>
      <c r="W228" s="14"/>
      <c r="X228" s="14"/>
    </row>
    <row r="229" spans="1:24" ht="21.95" customHeight="1" x14ac:dyDescent="0.4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Q229" s="56"/>
      <c r="R229" s="57"/>
      <c r="S229" s="23"/>
      <c r="T229" s="23"/>
      <c r="U229" s="23"/>
      <c r="V229" s="14"/>
      <c r="W229" s="14"/>
      <c r="X229" s="14"/>
    </row>
    <row r="230" spans="1:24" s="4" customFormat="1" ht="21.95" customHeight="1" x14ac:dyDescent="0.4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/>
      <c r="O230"/>
      <c r="P230"/>
      <c r="Q230" s="56"/>
      <c r="R230" s="57"/>
      <c r="S230" s="23"/>
      <c r="T230" s="23"/>
      <c r="U230" s="23"/>
      <c r="V230" s="14"/>
      <c r="W230" s="14"/>
      <c r="X230" s="14"/>
    </row>
    <row r="231" spans="1:24" s="4" customFormat="1" ht="21.95" customHeight="1" x14ac:dyDescent="0.4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/>
      <c r="O231"/>
      <c r="P231"/>
      <c r="Q231" s="56"/>
      <c r="R231" s="57"/>
      <c r="S231" s="23"/>
      <c r="T231" s="23"/>
      <c r="U231" s="23"/>
      <c r="V231" s="14"/>
      <c r="W231" s="14"/>
      <c r="X231" s="14"/>
    </row>
    <row r="232" spans="1:24" s="4" customFormat="1" ht="21.95" customHeight="1" x14ac:dyDescent="0.4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/>
      <c r="O232"/>
      <c r="P232"/>
      <c r="Q232" s="56"/>
      <c r="R232" s="57"/>
      <c r="S232" s="23"/>
      <c r="T232" s="23"/>
      <c r="U232" s="23"/>
      <c r="V232" s="14"/>
      <c r="W232" s="14"/>
      <c r="X232" s="14"/>
    </row>
    <row r="233" spans="1:24" s="4" customFormat="1" ht="21.95" customHeight="1" x14ac:dyDescent="0.4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/>
      <c r="O233"/>
      <c r="P233"/>
      <c r="Q233" s="56"/>
      <c r="R233" s="57"/>
      <c r="S233" s="23"/>
      <c r="T233" s="23"/>
      <c r="U233" s="23"/>
      <c r="V233" s="14"/>
      <c r="W233" s="14"/>
      <c r="X233" s="14"/>
    </row>
    <row r="234" spans="1:24" s="4" customFormat="1" ht="21.95" customHeight="1" x14ac:dyDescent="0.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/>
      <c r="O234"/>
      <c r="P234"/>
      <c r="Q234" s="56"/>
      <c r="R234" s="57"/>
      <c r="S234" s="23"/>
      <c r="T234" s="23"/>
      <c r="U234" s="23"/>
      <c r="V234" s="14"/>
      <c r="W234" s="14"/>
      <c r="X234" s="14"/>
    </row>
    <row r="235" spans="1:24" s="4" customFormat="1" ht="21.95" customHeight="1" x14ac:dyDescent="0.4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/>
      <c r="O235"/>
      <c r="P235"/>
      <c r="Q235" s="56"/>
      <c r="R235" s="57"/>
      <c r="S235" s="23"/>
      <c r="T235" s="23"/>
      <c r="U235" s="23"/>
      <c r="V235" s="14"/>
      <c r="W235" s="14"/>
      <c r="X235" s="14"/>
    </row>
    <row r="236" spans="1:24" ht="21.95" customHeight="1" x14ac:dyDescent="0.4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Q236" s="56"/>
      <c r="R236" s="57"/>
      <c r="S236" s="23"/>
      <c r="T236" s="23"/>
      <c r="U236" s="23"/>
      <c r="V236" s="14"/>
      <c r="W236" s="14"/>
      <c r="X236" s="14"/>
    </row>
    <row r="237" spans="1:24" ht="21.95" customHeight="1" x14ac:dyDescent="0.4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Q237" s="56"/>
      <c r="R237" s="57"/>
      <c r="S237" s="23"/>
      <c r="T237" s="23"/>
      <c r="U237" s="23"/>
      <c r="V237" s="14"/>
      <c r="W237" s="14"/>
      <c r="X237" s="14"/>
    </row>
    <row r="238" spans="1:24" ht="21.95" customHeight="1" x14ac:dyDescent="0.4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Q238" s="56"/>
      <c r="R238" s="57"/>
      <c r="S238" s="23"/>
      <c r="T238" s="23"/>
      <c r="U238" s="23"/>
      <c r="V238" s="14"/>
      <c r="W238" s="14"/>
      <c r="X238" s="14"/>
    </row>
    <row r="239" spans="1:24" ht="21.95" customHeight="1" x14ac:dyDescent="0.4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Q239" s="56"/>
      <c r="R239" s="57"/>
      <c r="S239" s="23"/>
      <c r="T239" s="23"/>
      <c r="U239" s="23"/>
      <c r="V239" s="14"/>
      <c r="W239" s="14"/>
      <c r="X239" s="14"/>
    </row>
    <row r="240" spans="1:24" ht="21.95" customHeight="1" x14ac:dyDescent="0.4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Q240" s="56"/>
      <c r="R240" s="57"/>
      <c r="S240" s="23"/>
      <c r="T240" s="23"/>
      <c r="U240" s="23"/>
      <c r="V240" s="14"/>
      <c r="W240" s="14"/>
      <c r="X240" s="14"/>
    </row>
    <row r="241" spans="1:24" ht="21.95" customHeight="1" x14ac:dyDescent="0.4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Q241" s="56"/>
      <c r="R241" s="57"/>
      <c r="S241" s="23"/>
      <c r="T241" s="23"/>
      <c r="U241" s="23"/>
      <c r="V241" s="14"/>
      <c r="W241" s="14"/>
      <c r="X241" s="14"/>
    </row>
    <row r="242" spans="1:24" ht="21.95" customHeight="1" x14ac:dyDescent="0.4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Q242" s="56"/>
      <c r="R242" s="57"/>
      <c r="S242" s="23"/>
      <c r="T242" s="23"/>
      <c r="U242" s="23"/>
      <c r="V242" s="14"/>
      <c r="W242" s="14"/>
      <c r="X242" s="14"/>
    </row>
    <row r="243" spans="1:24" ht="21.95" customHeight="1" x14ac:dyDescent="0.4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Q243" s="56"/>
      <c r="R243" s="57"/>
      <c r="S243" s="23"/>
      <c r="T243" s="23"/>
      <c r="U243" s="23"/>
      <c r="V243" s="14"/>
      <c r="W243" s="14"/>
      <c r="X243" s="14"/>
    </row>
    <row r="244" spans="1:24" s="4" customFormat="1" ht="21.95" customHeight="1" x14ac:dyDescent="0.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/>
      <c r="O244"/>
      <c r="P244"/>
      <c r="Q244" s="56"/>
      <c r="R244" s="57"/>
      <c r="S244" s="23"/>
      <c r="T244" s="23"/>
      <c r="U244" s="23"/>
      <c r="V244" s="14"/>
      <c r="W244" s="14"/>
      <c r="X244" s="14"/>
    </row>
    <row r="245" spans="1:24" s="4" customFormat="1" ht="21.95" customHeight="1" x14ac:dyDescent="0.4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/>
      <c r="O245"/>
      <c r="P245"/>
      <c r="Q245" s="56"/>
      <c r="R245" s="57"/>
      <c r="S245" s="23"/>
      <c r="T245" s="23"/>
      <c r="U245" s="23"/>
      <c r="V245" s="14"/>
      <c r="W245" s="14"/>
      <c r="X245" s="14"/>
    </row>
  </sheetData>
  <autoFilter ref="A7:X205" xr:uid="{00000000-0009-0000-0000-000002000000}"/>
  <mergeCells count="222">
    <mergeCell ref="T189:T195"/>
    <mergeCell ref="U189:U195"/>
    <mergeCell ref="V189:V195"/>
    <mergeCell ref="W189:W195"/>
    <mergeCell ref="T196:T201"/>
    <mergeCell ref="U196:U201"/>
    <mergeCell ref="V196:V201"/>
    <mergeCell ref="W196:W201"/>
    <mergeCell ref="T179:T183"/>
    <mergeCell ref="U179:U183"/>
    <mergeCell ref="V179:V183"/>
    <mergeCell ref="W179:W183"/>
    <mergeCell ref="T184:T188"/>
    <mergeCell ref="U184:U188"/>
    <mergeCell ref="V184:V188"/>
    <mergeCell ref="W184:W188"/>
    <mergeCell ref="U168:U173"/>
    <mergeCell ref="V168:V173"/>
    <mergeCell ref="W168:W173"/>
    <mergeCell ref="T174:T178"/>
    <mergeCell ref="U174:U178"/>
    <mergeCell ref="V174:V178"/>
    <mergeCell ref="W174:W178"/>
    <mergeCell ref="U159:U161"/>
    <mergeCell ref="V159:V161"/>
    <mergeCell ref="W159:W161"/>
    <mergeCell ref="T162:T167"/>
    <mergeCell ref="U162:U167"/>
    <mergeCell ref="V162:V167"/>
    <mergeCell ref="W162:W167"/>
    <mergeCell ref="U149:U153"/>
    <mergeCell ref="V149:V153"/>
    <mergeCell ref="W149:W153"/>
    <mergeCell ref="T154:T158"/>
    <mergeCell ref="U154:U158"/>
    <mergeCell ref="V154:V158"/>
    <mergeCell ref="W154:W158"/>
    <mergeCell ref="U136:U140"/>
    <mergeCell ref="V136:V140"/>
    <mergeCell ref="W136:W140"/>
    <mergeCell ref="T141:T148"/>
    <mergeCell ref="U141:U148"/>
    <mergeCell ref="V141:V148"/>
    <mergeCell ref="W141:W148"/>
    <mergeCell ref="U123:U129"/>
    <mergeCell ref="V123:V129"/>
    <mergeCell ref="W123:W129"/>
    <mergeCell ref="T130:T135"/>
    <mergeCell ref="U130:U135"/>
    <mergeCell ref="V130:V135"/>
    <mergeCell ref="W130:W135"/>
    <mergeCell ref="U112:U116"/>
    <mergeCell ref="V112:V116"/>
    <mergeCell ref="W112:W116"/>
    <mergeCell ref="T117:T122"/>
    <mergeCell ref="U117:U122"/>
    <mergeCell ref="V117:V122"/>
    <mergeCell ref="W117:W122"/>
    <mergeCell ref="U96:U103"/>
    <mergeCell ref="V96:V103"/>
    <mergeCell ref="W96:W103"/>
    <mergeCell ref="T104:T111"/>
    <mergeCell ref="U104:U111"/>
    <mergeCell ref="V104:V111"/>
    <mergeCell ref="W104:W111"/>
    <mergeCell ref="U83:U88"/>
    <mergeCell ref="V83:V88"/>
    <mergeCell ref="W83:W88"/>
    <mergeCell ref="T89:T95"/>
    <mergeCell ref="U89:U95"/>
    <mergeCell ref="V89:V95"/>
    <mergeCell ref="W89:W95"/>
    <mergeCell ref="U70:U74"/>
    <mergeCell ref="V70:V74"/>
    <mergeCell ref="W70:W74"/>
    <mergeCell ref="T75:T82"/>
    <mergeCell ref="U75:U82"/>
    <mergeCell ref="V75:V82"/>
    <mergeCell ref="W75:W82"/>
    <mergeCell ref="U59:U62"/>
    <mergeCell ref="V59:V62"/>
    <mergeCell ref="W59:W62"/>
    <mergeCell ref="T63:T69"/>
    <mergeCell ref="U63:U69"/>
    <mergeCell ref="V63:V69"/>
    <mergeCell ref="W63:W69"/>
    <mergeCell ref="U46:U53"/>
    <mergeCell ref="V46:V53"/>
    <mergeCell ref="W46:W53"/>
    <mergeCell ref="T54:T58"/>
    <mergeCell ref="U54:U58"/>
    <mergeCell ref="V54:V58"/>
    <mergeCell ref="W54:W58"/>
    <mergeCell ref="U32:U37"/>
    <mergeCell ref="V32:V37"/>
    <mergeCell ref="W32:W37"/>
    <mergeCell ref="T38:T45"/>
    <mergeCell ref="U38:U45"/>
    <mergeCell ref="V38:V45"/>
    <mergeCell ref="W38:W45"/>
    <mergeCell ref="S179:S183"/>
    <mergeCell ref="S184:S188"/>
    <mergeCell ref="S189:S195"/>
    <mergeCell ref="S196:S201"/>
    <mergeCell ref="T32:T37"/>
    <mergeCell ref="T46:T53"/>
    <mergeCell ref="T59:T62"/>
    <mergeCell ref="T70:T74"/>
    <mergeCell ref="T83:T88"/>
    <mergeCell ref="T96:T103"/>
    <mergeCell ref="T112:T116"/>
    <mergeCell ref="T123:T129"/>
    <mergeCell ref="T136:T140"/>
    <mergeCell ref="T149:T153"/>
    <mergeCell ref="T159:T161"/>
    <mergeCell ref="T168:T173"/>
    <mergeCell ref="S154:S158"/>
    <mergeCell ref="S159:S161"/>
    <mergeCell ref="S162:S167"/>
    <mergeCell ref="S168:S173"/>
    <mergeCell ref="S174:S178"/>
    <mergeCell ref="S123:S129"/>
    <mergeCell ref="S130:S135"/>
    <mergeCell ref="S136:S140"/>
    <mergeCell ref="S141:S148"/>
    <mergeCell ref="S149:S153"/>
    <mergeCell ref="S89:S95"/>
    <mergeCell ref="S96:S103"/>
    <mergeCell ref="S104:S111"/>
    <mergeCell ref="S112:S116"/>
    <mergeCell ref="S117:S122"/>
    <mergeCell ref="F184:F188"/>
    <mergeCell ref="F189:F195"/>
    <mergeCell ref="F196:F201"/>
    <mergeCell ref="S27:S31"/>
    <mergeCell ref="T27:T31"/>
    <mergeCell ref="S32:S37"/>
    <mergeCell ref="S38:S45"/>
    <mergeCell ref="S46:S53"/>
    <mergeCell ref="S54:S58"/>
    <mergeCell ref="S59:S62"/>
    <mergeCell ref="S63:S69"/>
    <mergeCell ref="S70:S74"/>
    <mergeCell ref="S75:S82"/>
    <mergeCell ref="S83:S88"/>
    <mergeCell ref="F159:F161"/>
    <mergeCell ref="F162:F167"/>
    <mergeCell ref="F168:F173"/>
    <mergeCell ref="F174:F178"/>
    <mergeCell ref="F179:F183"/>
    <mergeCell ref="F130:F135"/>
    <mergeCell ref="F136:F140"/>
    <mergeCell ref="F141:F148"/>
    <mergeCell ref="F149:F153"/>
    <mergeCell ref="F154:F158"/>
    <mergeCell ref="F96:F103"/>
    <mergeCell ref="F104:F111"/>
    <mergeCell ref="F112:F116"/>
    <mergeCell ref="F117:F122"/>
    <mergeCell ref="F123:F129"/>
    <mergeCell ref="F63:F69"/>
    <mergeCell ref="F70:F74"/>
    <mergeCell ref="F75:F82"/>
    <mergeCell ref="F83:F88"/>
    <mergeCell ref="F89:F95"/>
    <mergeCell ref="F32:F37"/>
    <mergeCell ref="F38:F45"/>
    <mergeCell ref="F46:F53"/>
    <mergeCell ref="F54:F58"/>
    <mergeCell ref="F59:F62"/>
    <mergeCell ref="X15:X19"/>
    <mergeCell ref="F20:F26"/>
    <mergeCell ref="F27:F31"/>
    <mergeCell ref="S20:S26"/>
    <mergeCell ref="T20:T26"/>
    <mergeCell ref="U20:U26"/>
    <mergeCell ref="V20:V26"/>
    <mergeCell ref="W20:W26"/>
    <mergeCell ref="U27:U31"/>
    <mergeCell ref="V27:V31"/>
    <mergeCell ref="W27:W31"/>
    <mergeCell ref="S15:S19"/>
    <mergeCell ref="T15:T19"/>
    <mergeCell ref="U15:U19"/>
    <mergeCell ref="V15:V19"/>
    <mergeCell ref="W15:W19"/>
    <mergeCell ref="F15:F19"/>
    <mergeCell ref="A204:X204"/>
    <mergeCell ref="A5:A7"/>
    <mergeCell ref="B5:B7"/>
    <mergeCell ref="C5:C7"/>
    <mergeCell ref="D5:D7"/>
    <mergeCell ref="E5:E7"/>
    <mergeCell ref="F5:F7"/>
    <mergeCell ref="N5:P5"/>
    <mergeCell ref="X5:X7"/>
    <mergeCell ref="W5:W7"/>
    <mergeCell ref="V5:V7"/>
    <mergeCell ref="T5:T7"/>
    <mergeCell ref="I5:I7"/>
    <mergeCell ref="J5:J7"/>
    <mergeCell ref="K5:K7"/>
    <mergeCell ref="L5:L7"/>
    <mergeCell ref="S5:S7"/>
    <mergeCell ref="U5:U7"/>
    <mergeCell ref="C1:D1"/>
    <mergeCell ref="A2:X2"/>
    <mergeCell ref="A3:X3"/>
    <mergeCell ref="A4:C4"/>
    <mergeCell ref="Q4:S4"/>
    <mergeCell ref="G5:G7"/>
    <mergeCell ref="H5:H7"/>
    <mergeCell ref="M5:M7"/>
    <mergeCell ref="Q5:Q7"/>
    <mergeCell ref="R5:R7"/>
    <mergeCell ref="W8:W14"/>
    <mergeCell ref="X8:X14"/>
    <mergeCell ref="F8:F14"/>
    <mergeCell ref="S8:S14"/>
    <mergeCell ref="T8:T14"/>
    <mergeCell ref="U8:U14"/>
    <mergeCell ref="V8:V14"/>
  </mergeCells>
  <phoneticPr fontId="17" type="noConversion"/>
  <printOptions horizontalCentered="1"/>
  <pageMargins left="0" right="0" top="0" bottom="0" header="0.15748031496062992" footer="0.15748031496062992"/>
  <pageSetup paperSize="9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99"/>
  <sheetViews>
    <sheetView zoomScaleNormal="100" workbookViewId="0">
      <pane ySplit="7" topLeftCell="A8" activePane="bottomLeft" state="frozen"/>
      <selection pane="bottomLeft" activeCell="L11" sqref="L11"/>
    </sheetView>
  </sheetViews>
  <sheetFormatPr defaultColWidth="5.625" defaultRowHeight="15.75" x14ac:dyDescent="0.4"/>
  <cols>
    <col min="1" max="2" width="6.125" style="81" customWidth="1"/>
    <col min="3" max="3" width="14.875" style="66" customWidth="1"/>
    <col min="4" max="4" width="43.5" style="66" bestFit="1" customWidth="1"/>
    <col min="5" max="5" width="7.375" style="82" customWidth="1"/>
    <col min="6" max="6" width="6.375" style="82" customWidth="1"/>
    <col min="7" max="8" width="2.75" style="82" customWidth="1"/>
    <col min="9" max="10" width="3.5" style="82" customWidth="1"/>
    <col min="11" max="11" width="3.625" style="82" customWidth="1"/>
    <col min="12" max="13" width="4" style="82" customWidth="1"/>
    <col min="14" max="14" width="3.125" style="59" customWidth="1"/>
    <col min="15" max="15" width="4" style="59" customWidth="1"/>
    <col min="16" max="16" width="3.125" style="59" customWidth="1"/>
    <col min="17" max="17" width="3.875" style="82" customWidth="1"/>
    <col min="18" max="18" width="7.625" style="83" customWidth="1"/>
    <col min="19" max="19" width="7.75" style="82" customWidth="1"/>
    <col min="20" max="20" width="7.25" style="82" customWidth="1"/>
    <col min="21" max="22" width="4.625" style="82" customWidth="1"/>
    <col min="23" max="23" width="14.25" style="66" customWidth="1"/>
    <col min="24" max="24" width="9.125" style="66" customWidth="1"/>
    <col min="25" max="16384" width="5.625" style="66"/>
  </cols>
  <sheetData>
    <row r="1" spans="1:23" s="59" customFormat="1" x14ac:dyDescent="0.4">
      <c r="A1" s="58" t="s">
        <v>19</v>
      </c>
      <c r="C1" s="184"/>
      <c r="D1" s="184"/>
      <c r="E1" s="60"/>
      <c r="R1" s="61"/>
      <c r="S1" s="60"/>
    </row>
    <row r="2" spans="1:23" s="59" customFormat="1" ht="20.25" x14ac:dyDescent="0.45">
      <c r="A2" s="130" t="s">
        <v>95</v>
      </c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</row>
    <row r="3" spans="1:23" s="59" customFormat="1" x14ac:dyDescent="0.4">
      <c r="A3" s="186"/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</row>
    <row r="4" spans="1:23" s="65" customFormat="1" x14ac:dyDescent="0.4">
      <c r="A4" s="187" t="s">
        <v>7</v>
      </c>
      <c r="B4" s="187"/>
      <c r="C4" s="187"/>
      <c r="D4" s="62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188"/>
      <c r="R4" s="188"/>
      <c r="S4" s="188"/>
      <c r="T4" s="64"/>
      <c r="U4" s="64"/>
      <c r="V4" s="64"/>
      <c r="W4" s="63"/>
    </row>
    <row r="5" spans="1:23" s="72" customFormat="1" ht="18.75" customHeight="1" x14ac:dyDescent="0.4">
      <c r="A5" s="163" t="s">
        <v>8</v>
      </c>
      <c r="B5" s="163" t="s">
        <v>9</v>
      </c>
      <c r="C5" s="163" t="s">
        <v>20</v>
      </c>
      <c r="D5" s="163" t="s">
        <v>21</v>
      </c>
      <c r="E5" s="163" t="s">
        <v>3</v>
      </c>
      <c r="F5" s="163" t="s">
        <v>22</v>
      </c>
      <c r="G5" s="163" t="s">
        <v>76</v>
      </c>
      <c r="H5" s="163" t="s">
        <v>77</v>
      </c>
      <c r="I5" s="163" t="s">
        <v>23</v>
      </c>
      <c r="J5" s="163" t="s">
        <v>24</v>
      </c>
      <c r="K5" s="163" t="s">
        <v>25</v>
      </c>
      <c r="L5" s="163" t="s">
        <v>26</v>
      </c>
      <c r="M5" s="163" t="s">
        <v>27</v>
      </c>
      <c r="N5" s="163" t="s">
        <v>28</v>
      </c>
      <c r="O5" s="163"/>
      <c r="P5" s="163"/>
      <c r="Q5" s="163" t="s">
        <v>29</v>
      </c>
      <c r="R5" s="164" t="s">
        <v>30</v>
      </c>
      <c r="S5" s="163" t="s">
        <v>11</v>
      </c>
      <c r="T5" s="163" t="s">
        <v>48</v>
      </c>
      <c r="U5" s="174" t="s">
        <v>47</v>
      </c>
      <c r="V5" s="163" t="s">
        <v>39</v>
      </c>
      <c r="W5" s="163" t="s">
        <v>14</v>
      </c>
    </row>
    <row r="6" spans="1:23" s="72" customFormat="1" ht="27.75" customHeight="1" x14ac:dyDescent="0.4">
      <c r="A6" s="163"/>
      <c r="B6" s="163"/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01" t="s">
        <v>33</v>
      </c>
      <c r="O6" s="101" t="s">
        <v>34</v>
      </c>
      <c r="P6" s="101" t="s">
        <v>35</v>
      </c>
      <c r="Q6" s="163"/>
      <c r="R6" s="164"/>
      <c r="S6" s="163"/>
      <c r="T6" s="163"/>
      <c r="U6" s="174"/>
      <c r="V6" s="163"/>
      <c r="W6" s="163"/>
    </row>
    <row r="7" spans="1:23" s="72" customFormat="1" ht="22.5" customHeight="1" x14ac:dyDescent="0.4">
      <c r="A7" s="163"/>
      <c r="B7" s="163"/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3"/>
      <c r="N7" s="101" t="s">
        <v>36</v>
      </c>
      <c r="O7" s="101" t="s">
        <v>37</v>
      </c>
      <c r="P7" s="101"/>
      <c r="Q7" s="163"/>
      <c r="R7" s="164"/>
      <c r="S7" s="163"/>
      <c r="T7" s="163"/>
      <c r="U7" s="174"/>
      <c r="V7" s="163"/>
      <c r="W7" s="163"/>
    </row>
    <row r="8" spans="1:23" s="72" customFormat="1" ht="22.5" customHeight="1" x14ac:dyDescent="0.4">
      <c r="A8" s="67" t="s">
        <v>217</v>
      </c>
      <c r="B8" s="67" t="s">
        <v>286</v>
      </c>
      <c r="C8" s="68" t="s">
        <v>218</v>
      </c>
      <c r="D8" s="68" t="s">
        <v>219</v>
      </c>
      <c r="E8" s="68">
        <v>32</v>
      </c>
      <c r="F8" s="181">
        <f>SUM(E8:E9)</f>
        <v>92</v>
      </c>
      <c r="G8" s="69">
        <v>0</v>
      </c>
      <c r="H8" s="70">
        <v>32</v>
      </c>
      <c r="I8" s="68">
        <v>12</v>
      </c>
      <c r="J8" s="68">
        <v>20</v>
      </c>
      <c r="K8" s="70"/>
      <c r="L8" s="68">
        <v>44</v>
      </c>
      <c r="M8" s="70">
        <f>IF(L8&lt;=50,1,IF(L8&lt;=100,1+(L8-50)*0.01,1.5))</f>
        <v>1</v>
      </c>
      <c r="N8" s="70">
        <v>1</v>
      </c>
      <c r="O8" s="70"/>
      <c r="P8" s="70"/>
      <c r="Q8" s="70">
        <v>1</v>
      </c>
      <c r="R8" s="100">
        <f t="shared" ref="R8:R56" si="0">E8*M8*Q8</f>
        <v>32</v>
      </c>
      <c r="S8" s="176">
        <f>SUM(R8:R9)</f>
        <v>92</v>
      </c>
      <c r="T8" s="176">
        <f>S8</f>
        <v>92</v>
      </c>
      <c r="U8" s="176">
        <f>T8</f>
        <v>92</v>
      </c>
      <c r="V8" s="176" t="s">
        <v>388</v>
      </c>
      <c r="W8" s="176" t="s">
        <v>389</v>
      </c>
    </row>
    <row r="9" spans="1:23" s="72" customFormat="1" ht="26.25" customHeight="1" x14ac:dyDescent="0.4">
      <c r="A9" s="67" t="s">
        <v>217</v>
      </c>
      <c r="B9" s="67" t="s">
        <v>286</v>
      </c>
      <c r="C9" s="68" t="s">
        <v>280</v>
      </c>
      <c r="D9" s="73" t="s">
        <v>323</v>
      </c>
      <c r="E9" s="68">
        <f>L9*3</f>
        <v>60</v>
      </c>
      <c r="F9" s="182"/>
      <c r="G9" s="69">
        <v>0</v>
      </c>
      <c r="H9" s="70">
        <v>60</v>
      </c>
      <c r="I9" s="68"/>
      <c r="J9" s="68">
        <v>60</v>
      </c>
      <c r="K9" s="70"/>
      <c r="L9" s="68">
        <v>20</v>
      </c>
      <c r="M9" s="70">
        <f t="shared" ref="M9:M55" si="1">IF(L9&lt;=50,1,IF(L9&lt;=100,1+(L9-50)*0.01,1.5))</f>
        <v>1</v>
      </c>
      <c r="N9" s="70">
        <v>1</v>
      </c>
      <c r="O9" s="70"/>
      <c r="P9" s="70"/>
      <c r="Q9" s="70">
        <v>1</v>
      </c>
      <c r="R9" s="100">
        <f t="shared" si="0"/>
        <v>60</v>
      </c>
      <c r="S9" s="177"/>
      <c r="T9" s="177"/>
      <c r="U9" s="177"/>
      <c r="V9" s="177"/>
      <c r="W9" s="177"/>
    </row>
    <row r="10" spans="1:23" s="72" customFormat="1" ht="26.25" customHeight="1" x14ac:dyDescent="0.4">
      <c r="A10" s="67" t="s">
        <v>217</v>
      </c>
      <c r="B10" s="67" t="s">
        <v>286</v>
      </c>
      <c r="C10" s="96" t="s">
        <v>380</v>
      </c>
      <c r="D10" s="73" t="s">
        <v>393</v>
      </c>
      <c r="E10" s="68">
        <v>1</v>
      </c>
      <c r="F10" s="121"/>
      <c r="G10" s="69"/>
      <c r="H10" s="70"/>
      <c r="I10" s="68"/>
      <c r="J10" s="68"/>
      <c r="K10" s="70">
        <v>1</v>
      </c>
      <c r="L10" s="68"/>
      <c r="M10" s="70">
        <v>1</v>
      </c>
      <c r="N10" s="70">
        <v>1</v>
      </c>
      <c r="O10" s="70"/>
      <c r="P10" s="70"/>
      <c r="Q10" s="70">
        <v>1</v>
      </c>
      <c r="R10" s="100">
        <f t="shared" si="0"/>
        <v>1</v>
      </c>
      <c r="S10" s="120"/>
      <c r="T10" s="120"/>
      <c r="U10" s="120"/>
      <c r="V10" s="120"/>
      <c r="W10" s="120"/>
    </row>
    <row r="11" spans="1:23" s="72" customFormat="1" ht="22.5" customHeight="1" x14ac:dyDescent="0.4">
      <c r="A11" s="67" t="s">
        <v>277</v>
      </c>
      <c r="B11" s="70" t="s">
        <v>296</v>
      </c>
      <c r="C11" s="68" t="s">
        <v>220</v>
      </c>
      <c r="D11" s="68" t="s">
        <v>139</v>
      </c>
      <c r="E11" s="68">
        <v>40</v>
      </c>
      <c r="F11" s="181"/>
      <c r="G11" s="69">
        <v>0</v>
      </c>
      <c r="H11" s="70">
        <v>40</v>
      </c>
      <c r="I11" s="68">
        <v>0</v>
      </c>
      <c r="J11" s="68">
        <v>40</v>
      </c>
      <c r="K11" s="70"/>
      <c r="L11" s="68">
        <v>48</v>
      </c>
      <c r="M11" s="70">
        <f t="shared" si="1"/>
        <v>1</v>
      </c>
      <c r="N11" s="70"/>
      <c r="O11" s="70">
        <v>1.1000000000000001</v>
      </c>
      <c r="P11" s="70"/>
      <c r="Q11" s="70">
        <v>1.1000000000000001</v>
      </c>
      <c r="R11" s="100">
        <f t="shared" si="0"/>
        <v>44</v>
      </c>
      <c r="S11" s="176">
        <v>100</v>
      </c>
      <c r="T11" s="176">
        <v>100</v>
      </c>
      <c r="U11" s="176">
        <v>100</v>
      </c>
      <c r="V11" s="176"/>
      <c r="W11" s="176"/>
    </row>
    <row r="12" spans="1:23" s="72" customFormat="1" ht="22.5" customHeight="1" x14ac:dyDescent="0.4">
      <c r="A12" s="67" t="s">
        <v>277</v>
      </c>
      <c r="B12" s="70" t="s">
        <v>296</v>
      </c>
      <c r="C12" s="68" t="s">
        <v>280</v>
      </c>
      <c r="D12" s="68" t="s">
        <v>316</v>
      </c>
      <c r="E12" s="68">
        <f>L12*3</f>
        <v>60</v>
      </c>
      <c r="F12" s="182"/>
      <c r="G12" s="69">
        <v>0</v>
      </c>
      <c r="H12" s="70">
        <v>60</v>
      </c>
      <c r="I12" s="68"/>
      <c r="J12" s="68">
        <v>60</v>
      </c>
      <c r="K12" s="70"/>
      <c r="L12" s="68">
        <v>20</v>
      </c>
      <c r="M12" s="70">
        <f t="shared" si="1"/>
        <v>1</v>
      </c>
      <c r="N12" s="70">
        <v>1</v>
      </c>
      <c r="O12" s="70"/>
      <c r="P12" s="70"/>
      <c r="Q12" s="70">
        <v>1</v>
      </c>
      <c r="R12" s="100">
        <f t="shared" si="0"/>
        <v>60</v>
      </c>
      <c r="S12" s="177"/>
      <c r="T12" s="177"/>
      <c r="U12" s="177"/>
      <c r="V12" s="177"/>
      <c r="W12" s="177"/>
    </row>
    <row r="13" spans="1:23" s="72" customFormat="1" ht="22.5" customHeight="1" x14ac:dyDescent="0.4">
      <c r="A13" s="67" t="s">
        <v>277</v>
      </c>
      <c r="B13" s="70" t="s">
        <v>296</v>
      </c>
      <c r="C13" s="96" t="s">
        <v>380</v>
      </c>
      <c r="D13" s="68" t="s">
        <v>387</v>
      </c>
      <c r="E13" s="68">
        <v>6</v>
      </c>
      <c r="F13" s="69"/>
      <c r="G13" s="69"/>
      <c r="H13" s="70"/>
      <c r="I13" s="68"/>
      <c r="J13" s="68"/>
      <c r="K13" s="70">
        <v>6</v>
      </c>
      <c r="L13" s="68"/>
      <c r="M13" s="70">
        <v>1</v>
      </c>
      <c r="N13" s="70">
        <v>1</v>
      </c>
      <c r="O13" s="70"/>
      <c r="P13" s="70"/>
      <c r="Q13" s="70">
        <v>1</v>
      </c>
      <c r="R13" s="100">
        <f t="shared" si="0"/>
        <v>6</v>
      </c>
      <c r="S13" s="70"/>
      <c r="T13" s="70"/>
      <c r="U13" s="70"/>
      <c r="V13" s="70"/>
      <c r="W13" s="70"/>
    </row>
    <row r="14" spans="1:23" s="72" customFormat="1" ht="22.5" customHeight="1" x14ac:dyDescent="0.4">
      <c r="A14" s="67" t="s">
        <v>298</v>
      </c>
      <c r="B14" s="69" t="s">
        <v>339</v>
      </c>
      <c r="C14" s="68" t="s">
        <v>221</v>
      </c>
      <c r="D14" s="68" t="s">
        <v>222</v>
      </c>
      <c r="E14" s="68">
        <v>48</v>
      </c>
      <c r="F14" s="69"/>
      <c r="G14" s="69">
        <v>24</v>
      </c>
      <c r="H14" s="70">
        <v>24</v>
      </c>
      <c r="I14" s="68">
        <v>48</v>
      </c>
      <c r="J14" s="68">
        <v>0</v>
      </c>
      <c r="K14" s="70"/>
      <c r="L14" s="68">
        <v>43</v>
      </c>
      <c r="M14" s="70">
        <f t="shared" si="1"/>
        <v>1</v>
      </c>
      <c r="N14" s="70"/>
      <c r="O14" s="70">
        <v>1.1000000000000001</v>
      </c>
      <c r="P14" s="70"/>
      <c r="Q14" s="70">
        <v>1.1000000000000001</v>
      </c>
      <c r="R14" s="100">
        <f t="shared" si="0"/>
        <v>52.800000000000004</v>
      </c>
      <c r="S14" s="70"/>
      <c r="T14" s="70"/>
      <c r="U14" s="70"/>
      <c r="V14" s="70"/>
      <c r="W14" s="70"/>
    </row>
    <row r="15" spans="1:23" s="72" customFormat="1" ht="22.5" customHeight="1" x14ac:dyDescent="0.4">
      <c r="A15" s="67" t="s">
        <v>298</v>
      </c>
      <c r="B15" s="69" t="s">
        <v>339</v>
      </c>
      <c r="C15" s="68" t="s">
        <v>280</v>
      </c>
      <c r="D15" s="68" t="s">
        <v>324</v>
      </c>
      <c r="E15" s="68">
        <f>L15*3</f>
        <v>60</v>
      </c>
      <c r="F15" s="69"/>
      <c r="G15" s="69">
        <v>0</v>
      </c>
      <c r="H15" s="70">
        <v>60</v>
      </c>
      <c r="I15" s="68"/>
      <c r="J15" s="68">
        <v>60</v>
      </c>
      <c r="K15" s="70"/>
      <c r="L15" s="68">
        <v>20</v>
      </c>
      <c r="M15" s="70">
        <f t="shared" si="1"/>
        <v>1</v>
      </c>
      <c r="N15" s="70">
        <v>1</v>
      </c>
      <c r="O15" s="70"/>
      <c r="P15" s="70"/>
      <c r="Q15" s="70">
        <v>1</v>
      </c>
      <c r="R15" s="100">
        <f t="shared" si="0"/>
        <v>60</v>
      </c>
      <c r="S15" s="70"/>
      <c r="T15" s="70"/>
      <c r="U15" s="70"/>
      <c r="V15" s="70"/>
      <c r="W15" s="70"/>
    </row>
    <row r="16" spans="1:23" s="72" customFormat="1" ht="22.5" customHeight="1" x14ac:dyDescent="0.4">
      <c r="A16" s="67" t="s">
        <v>298</v>
      </c>
      <c r="B16" s="69" t="s">
        <v>339</v>
      </c>
      <c r="C16" s="96" t="s">
        <v>380</v>
      </c>
      <c r="D16" s="68" t="s">
        <v>387</v>
      </c>
      <c r="E16" s="68">
        <v>6</v>
      </c>
      <c r="F16" s="69"/>
      <c r="G16" s="69"/>
      <c r="H16" s="70"/>
      <c r="I16" s="68"/>
      <c r="J16" s="68"/>
      <c r="K16" s="70">
        <v>6</v>
      </c>
      <c r="L16" s="68"/>
      <c r="M16" s="70">
        <v>1</v>
      </c>
      <c r="N16" s="70">
        <v>1</v>
      </c>
      <c r="O16" s="70"/>
      <c r="P16" s="70"/>
      <c r="Q16" s="70">
        <v>1</v>
      </c>
      <c r="R16" s="100">
        <f t="shared" si="0"/>
        <v>6</v>
      </c>
      <c r="S16" s="70"/>
      <c r="T16" s="70"/>
      <c r="U16" s="70"/>
      <c r="V16" s="70"/>
      <c r="W16" s="70"/>
    </row>
    <row r="17" spans="1:23" s="72" customFormat="1" ht="22.5" customHeight="1" x14ac:dyDescent="0.4">
      <c r="A17" s="67" t="s">
        <v>302</v>
      </c>
      <c r="B17" s="70" t="s">
        <v>289</v>
      </c>
      <c r="C17" s="68" t="s">
        <v>223</v>
      </c>
      <c r="D17" s="68" t="s">
        <v>213</v>
      </c>
      <c r="E17" s="68">
        <v>72</v>
      </c>
      <c r="F17" s="69"/>
      <c r="G17" s="69">
        <v>0</v>
      </c>
      <c r="H17" s="70">
        <v>72</v>
      </c>
      <c r="I17" s="68">
        <v>24</v>
      </c>
      <c r="J17" s="68">
        <v>48</v>
      </c>
      <c r="K17" s="70"/>
      <c r="L17" s="68">
        <v>39</v>
      </c>
      <c r="M17" s="70">
        <f t="shared" si="1"/>
        <v>1</v>
      </c>
      <c r="N17" s="70">
        <v>1</v>
      </c>
      <c r="O17" s="70"/>
      <c r="P17" s="70"/>
      <c r="Q17" s="70">
        <v>1</v>
      </c>
      <c r="R17" s="100">
        <f t="shared" si="0"/>
        <v>72</v>
      </c>
      <c r="S17" s="70"/>
      <c r="T17" s="70"/>
      <c r="U17" s="70"/>
      <c r="V17" s="70"/>
      <c r="W17" s="70"/>
    </row>
    <row r="18" spans="1:23" s="72" customFormat="1" ht="22.5" customHeight="1" x14ac:dyDescent="0.4">
      <c r="A18" s="67" t="s">
        <v>302</v>
      </c>
      <c r="B18" s="70" t="s">
        <v>289</v>
      </c>
      <c r="C18" s="96" t="s">
        <v>380</v>
      </c>
      <c r="D18" s="68" t="s">
        <v>393</v>
      </c>
      <c r="E18" s="68">
        <v>3</v>
      </c>
      <c r="F18" s="69"/>
      <c r="G18" s="69"/>
      <c r="H18" s="70"/>
      <c r="I18" s="68"/>
      <c r="J18" s="68"/>
      <c r="K18" s="70">
        <v>3</v>
      </c>
      <c r="L18" s="68"/>
      <c r="M18" s="70">
        <v>1</v>
      </c>
      <c r="N18" s="70">
        <v>1</v>
      </c>
      <c r="O18" s="70"/>
      <c r="P18" s="70"/>
      <c r="Q18" s="70">
        <v>1</v>
      </c>
      <c r="R18" s="100">
        <f t="shared" si="0"/>
        <v>3</v>
      </c>
      <c r="S18" s="70"/>
      <c r="T18" s="70"/>
      <c r="U18" s="70"/>
      <c r="V18" s="70"/>
      <c r="W18" s="70"/>
    </row>
    <row r="19" spans="1:23" s="72" customFormat="1" ht="22.5" customHeight="1" x14ac:dyDescent="0.4">
      <c r="A19" s="67" t="s">
        <v>224</v>
      </c>
      <c r="B19" s="69" t="s">
        <v>340</v>
      </c>
      <c r="C19" s="68" t="s">
        <v>197</v>
      </c>
      <c r="D19" s="68" t="s">
        <v>147</v>
      </c>
      <c r="E19" s="68">
        <v>72</v>
      </c>
      <c r="F19" s="69"/>
      <c r="G19" s="70">
        <v>0</v>
      </c>
      <c r="H19" s="69">
        <v>72</v>
      </c>
      <c r="I19" s="68">
        <v>32</v>
      </c>
      <c r="J19" s="68">
        <v>40</v>
      </c>
      <c r="K19" s="70"/>
      <c r="L19" s="68">
        <v>48</v>
      </c>
      <c r="M19" s="70">
        <f t="shared" si="1"/>
        <v>1</v>
      </c>
      <c r="N19" s="70">
        <v>1</v>
      </c>
      <c r="O19" s="70"/>
      <c r="P19" s="70"/>
      <c r="Q19" s="70">
        <v>1</v>
      </c>
      <c r="R19" s="100">
        <f t="shared" si="0"/>
        <v>72</v>
      </c>
      <c r="S19" s="70"/>
      <c r="T19" s="70"/>
      <c r="U19" s="70"/>
      <c r="V19" s="70"/>
      <c r="W19" s="70"/>
    </row>
    <row r="20" spans="1:23" s="72" customFormat="1" ht="22.5" customHeight="1" x14ac:dyDescent="0.4">
      <c r="A20" s="67" t="s">
        <v>224</v>
      </c>
      <c r="B20" s="69" t="s">
        <v>340</v>
      </c>
      <c r="C20" s="96" t="s">
        <v>380</v>
      </c>
      <c r="D20" s="68" t="s">
        <v>393</v>
      </c>
      <c r="E20" s="68">
        <v>3</v>
      </c>
      <c r="F20" s="69"/>
      <c r="G20" s="70"/>
      <c r="H20" s="69"/>
      <c r="I20" s="68"/>
      <c r="J20" s="68"/>
      <c r="K20" s="70">
        <v>3</v>
      </c>
      <c r="L20" s="68"/>
      <c r="M20" s="70">
        <v>1</v>
      </c>
      <c r="N20" s="70">
        <v>1</v>
      </c>
      <c r="O20" s="70"/>
      <c r="P20" s="70"/>
      <c r="Q20" s="70">
        <v>1</v>
      </c>
      <c r="R20" s="100">
        <f t="shared" si="0"/>
        <v>3</v>
      </c>
      <c r="S20" s="70"/>
      <c r="T20" s="70"/>
      <c r="U20" s="70"/>
      <c r="V20" s="70"/>
      <c r="W20" s="70"/>
    </row>
    <row r="21" spans="1:23" s="72" customFormat="1" ht="22.5" customHeight="1" x14ac:dyDescent="0.4">
      <c r="A21" s="67" t="s">
        <v>225</v>
      </c>
      <c r="B21" s="69" t="s">
        <v>339</v>
      </c>
      <c r="C21" s="68" t="s">
        <v>153</v>
      </c>
      <c r="D21" s="68" t="s">
        <v>100</v>
      </c>
      <c r="E21" s="68">
        <v>32</v>
      </c>
      <c r="F21" s="69"/>
      <c r="G21" s="69">
        <v>32</v>
      </c>
      <c r="H21" s="70">
        <v>0</v>
      </c>
      <c r="I21" s="68">
        <v>12</v>
      </c>
      <c r="J21" s="68">
        <v>20</v>
      </c>
      <c r="K21" s="70"/>
      <c r="L21" s="68">
        <v>51</v>
      </c>
      <c r="M21" s="70">
        <f t="shared" si="1"/>
        <v>1.01</v>
      </c>
      <c r="N21" s="70">
        <v>1</v>
      </c>
      <c r="O21" s="70"/>
      <c r="P21" s="70"/>
      <c r="Q21" s="70">
        <v>1</v>
      </c>
      <c r="R21" s="100">
        <f t="shared" si="0"/>
        <v>32.32</v>
      </c>
      <c r="S21" s="70"/>
      <c r="T21" s="70"/>
      <c r="U21" s="70"/>
      <c r="V21" s="70"/>
      <c r="W21" s="70"/>
    </row>
    <row r="22" spans="1:23" s="72" customFormat="1" ht="22.5" customHeight="1" x14ac:dyDescent="0.4">
      <c r="A22" s="67" t="s">
        <v>225</v>
      </c>
      <c r="B22" s="69" t="s">
        <v>339</v>
      </c>
      <c r="C22" s="68" t="s">
        <v>153</v>
      </c>
      <c r="D22" s="68" t="s">
        <v>102</v>
      </c>
      <c r="E22" s="68">
        <v>32</v>
      </c>
      <c r="F22" s="69"/>
      <c r="G22" s="69">
        <v>32</v>
      </c>
      <c r="H22" s="70">
        <v>0</v>
      </c>
      <c r="I22" s="68">
        <v>12</v>
      </c>
      <c r="J22" s="68">
        <v>20</v>
      </c>
      <c r="K22" s="70"/>
      <c r="L22" s="68">
        <v>46</v>
      </c>
      <c r="M22" s="70">
        <f t="shared" si="1"/>
        <v>1</v>
      </c>
      <c r="N22" s="70">
        <v>1</v>
      </c>
      <c r="O22" s="70"/>
      <c r="P22" s="70"/>
      <c r="Q22" s="70">
        <v>1</v>
      </c>
      <c r="R22" s="100">
        <f t="shared" si="0"/>
        <v>32</v>
      </c>
      <c r="S22" s="70"/>
      <c r="T22" s="70"/>
      <c r="U22" s="70"/>
      <c r="V22" s="70"/>
      <c r="W22" s="70"/>
    </row>
    <row r="23" spans="1:23" s="72" customFormat="1" ht="22.5" customHeight="1" x14ac:dyDescent="0.4">
      <c r="A23" s="67" t="s">
        <v>225</v>
      </c>
      <c r="B23" s="69" t="s">
        <v>339</v>
      </c>
      <c r="C23" s="96" t="s">
        <v>380</v>
      </c>
      <c r="D23" s="68" t="s">
        <v>387</v>
      </c>
      <c r="E23" s="68">
        <v>6</v>
      </c>
      <c r="F23" s="69"/>
      <c r="G23" s="69"/>
      <c r="H23" s="70"/>
      <c r="I23" s="68"/>
      <c r="J23" s="68"/>
      <c r="K23" s="70">
        <v>6</v>
      </c>
      <c r="L23" s="68"/>
      <c r="M23" s="70">
        <v>1</v>
      </c>
      <c r="N23" s="70">
        <v>1</v>
      </c>
      <c r="O23" s="70"/>
      <c r="P23" s="70"/>
      <c r="Q23" s="70">
        <v>1</v>
      </c>
      <c r="R23" s="100">
        <f t="shared" si="0"/>
        <v>6</v>
      </c>
      <c r="S23" s="70"/>
      <c r="T23" s="70"/>
      <c r="U23" s="70"/>
      <c r="V23" s="70"/>
      <c r="W23" s="70"/>
    </row>
    <row r="24" spans="1:23" s="72" customFormat="1" ht="22.5" customHeight="1" x14ac:dyDescent="0.4">
      <c r="A24" s="67" t="s">
        <v>226</v>
      </c>
      <c r="B24" s="70" t="s">
        <v>296</v>
      </c>
      <c r="C24" s="68" t="s">
        <v>218</v>
      </c>
      <c r="D24" s="68" t="s">
        <v>227</v>
      </c>
      <c r="E24" s="68">
        <v>32</v>
      </c>
      <c r="F24" s="69"/>
      <c r="G24" s="69">
        <v>0</v>
      </c>
      <c r="H24" s="70">
        <v>32</v>
      </c>
      <c r="I24" s="68">
        <v>12</v>
      </c>
      <c r="J24" s="68">
        <v>20</v>
      </c>
      <c r="K24" s="70"/>
      <c r="L24" s="68">
        <v>48</v>
      </c>
      <c r="M24" s="70">
        <f t="shared" si="1"/>
        <v>1</v>
      </c>
      <c r="N24" s="70">
        <v>1</v>
      </c>
      <c r="O24" s="70"/>
      <c r="P24" s="70"/>
      <c r="Q24" s="70">
        <v>1</v>
      </c>
      <c r="R24" s="100">
        <f t="shared" si="0"/>
        <v>32</v>
      </c>
      <c r="S24" s="70"/>
      <c r="T24" s="70"/>
      <c r="U24" s="70"/>
      <c r="V24" s="70"/>
      <c r="W24" s="70"/>
    </row>
    <row r="25" spans="1:23" s="72" customFormat="1" ht="22.5" customHeight="1" x14ac:dyDescent="0.4">
      <c r="A25" s="67" t="s">
        <v>226</v>
      </c>
      <c r="B25" s="70" t="s">
        <v>303</v>
      </c>
      <c r="C25" s="68" t="s">
        <v>228</v>
      </c>
      <c r="D25" s="68" t="s">
        <v>163</v>
      </c>
      <c r="E25" s="68">
        <v>32</v>
      </c>
      <c r="F25" s="69"/>
      <c r="G25" s="69">
        <v>0</v>
      </c>
      <c r="H25" s="70">
        <v>32</v>
      </c>
      <c r="I25" s="68">
        <v>12</v>
      </c>
      <c r="J25" s="68">
        <v>20</v>
      </c>
      <c r="K25" s="70"/>
      <c r="L25" s="68">
        <v>47</v>
      </c>
      <c r="M25" s="70">
        <f t="shared" si="1"/>
        <v>1</v>
      </c>
      <c r="N25" s="70">
        <v>1</v>
      </c>
      <c r="O25" s="70"/>
      <c r="P25" s="70"/>
      <c r="Q25" s="70">
        <v>1</v>
      </c>
      <c r="R25" s="100">
        <f t="shared" si="0"/>
        <v>32</v>
      </c>
      <c r="S25" s="70"/>
      <c r="T25" s="70"/>
      <c r="U25" s="70"/>
      <c r="V25" s="70"/>
      <c r="W25" s="70"/>
    </row>
    <row r="26" spans="1:23" s="72" customFormat="1" ht="22.5" customHeight="1" x14ac:dyDescent="0.4">
      <c r="A26" s="67" t="s">
        <v>226</v>
      </c>
      <c r="B26" s="70" t="s">
        <v>296</v>
      </c>
      <c r="C26" s="68" t="s">
        <v>228</v>
      </c>
      <c r="D26" s="68" t="s">
        <v>152</v>
      </c>
      <c r="E26" s="68">
        <v>32</v>
      </c>
      <c r="F26" s="69"/>
      <c r="G26" s="69">
        <v>32</v>
      </c>
      <c r="H26" s="70">
        <v>0</v>
      </c>
      <c r="I26" s="68">
        <v>12</v>
      </c>
      <c r="J26" s="68">
        <v>20</v>
      </c>
      <c r="K26" s="70"/>
      <c r="L26" s="68">
        <v>45</v>
      </c>
      <c r="M26" s="70">
        <f t="shared" si="1"/>
        <v>1</v>
      </c>
      <c r="N26" s="70"/>
      <c r="O26" s="70">
        <v>1.1000000000000001</v>
      </c>
      <c r="P26" s="70"/>
      <c r="Q26" s="70">
        <v>1.1000000000000001</v>
      </c>
      <c r="R26" s="100">
        <f t="shared" si="0"/>
        <v>35.200000000000003</v>
      </c>
      <c r="S26" s="70"/>
      <c r="T26" s="70"/>
      <c r="U26" s="70"/>
      <c r="V26" s="70"/>
      <c r="W26" s="70"/>
    </row>
    <row r="27" spans="1:23" s="72" customFormat="1" ht="22.5" customHeight="1" x14ac:dyDescent="0.4">
      <c r="A27" s="67" t="s">
        <v>226</v>
      </c>
      <c r="B27" s="70" t="s">
        <v>296</v>
      </c>
      <c r="C27" s="68" t="s">
        <v>280</v>
      </c>
      <c r="D27" s="68" t="s">
        <v>325</v>
      </c>
      <c r="E27" s="68">
        <f>L27*3</f>
        <v>60</v>
      </c>
      <c r="F27" s="69"/>
      <c r="G27" s="69">
        <v>0</v>
      </c>
      <c r="H27" s="70">
        <v>60</v>
      </c>
      <c r="I27" s="68"/>
      <c r="J27" s="68">
        <v>60</v>
      </c>
      <c r="K27" s="70"/>
      <c r="L27" s="68">
        <v>20</v>
      </c>
      <c r="M27" s="70">
        <f t="shared" si="1"/>
        <v>1</v>
      </c>
      <c r="N27" s="70">
        <v>1</v>
      </c>
      <c r="O27" s="70"/>
      <c r="P27" s="70"/>
      <c r="Q27" s="70">
        <v>1</v>
      </c>
      <c r="R27" s="100">
        <f t="shared" si="0"/>
        <v>60</v>
      </c>
      <c r="S27" s="70"/>
      <c r="T27" s="70"/>
      <c r="U27" s="70"/>
      <c r="V27" s="70"/>
      <c r="W27" s="70"/>
    </row>
    <row r="28" spans="1:23" s="72" customFormat="1" ht="22.5" customHeight="1" x14ac:dyDescent="0.4">
      <c r="A28" s="67" t="s">
        <v>226</v>
      </c>
      <c r="B28" s="70" t="s">
        <v>296</v>
      </c>
      <c r="C28" s="96" t="s">
        <v>380</v>
      </c>
      <c r="D28" s="68" t="s">
        <v>390</v>
      </c>
      <c r="E28" s="68">
        <v>9</v>
      </c>
      <c r="F28" s="69"/>
      <c r="G28" s="69"/>
      <c r="H28" s="70"/>
      <c r="I28" s="68"/>
      <c r="J28" s="68"/>
      <c r="K28" s="70">
        <v>9</v>
      </c>
      <c r="L28" s="68"/>
      <c r="M28" s="70">
        <v>1</v>
      </c>
      <c r="N28" s="70">
        <v>1</v>
      </c>
      <c r="O28" s="70"/>
      <c r="P28" s="70"/>
      <c r="Q28" s="70">
        <v>1</v>
      </c>
      <c r="R28" s="100">
        <f t="shared" si="0"/>
        <v>9</v>
      </c>
      <c r="S28" s="70"/>
      <c r="T28" s="70"/>
      <c r="U28" s="70"/>
      <c r="V28" s="70"/>
      <c r="W28" s="70"/>
    </row>
    <row r="29" spans="1:23" s="72" customFormat="1" ht="22.5" customHeight="1" x14ac:dyDescent="0.4">
      <c r="A29" s="67" t="s">
        <v>299</v>
      </c>
      <c r="B29" s="70" t="s">
        <v>296</v>
      </c>
      <c r="C29" s="68" t="s">
        <v>229</v>
      </c>
      <c r="D29" s="68" t="s">
        <v>121</v>
      </c>
      <c r="E29" s="68">
        <v>40</v>
      </c>
      <c r="F29" s="69"/>
      <c r="G29" s="69">
        <v>34</v>
      </c>
      <c r="H29" s="70">
        <v>6</v>
      </c>
      <c r="I29" s="68">
        <v>40</v>
      </c>
      <c r="J29" s="68">
        <v>0</v>
      </c>
      <c r="K29" s="70"/>
      <c r="L29" s="68">
        <v>43</v>
      </c>
      <c r="M29" s="70">
        <f t="shared" si="1"/>
        <v>1</v>
      </c>
      <c r="N29" s="70">
        <v>1</v>
      </c>
      <c r="O29" s="70"/>
      <c r="P29" s="70"/>
      <c r="Q29" s="70">
        <v>1</v>
      </c>
      <c r="R29" s="100">
        <f t="shared" si="0"/>
        <v>40</v>
      </c>
      <c r="S29" s="70"/>
      <c r="T29" s="70"/>
      <c r="U29" s="70"/>
      <c r="V29" s="70"/>
      <c r="W29" s="70"/>
    </row>
    <row r="30" spans="1:23" s="72" customFormat="1" ht="22.5" customHeight="1" x14ac:dyDescent="0.4">
      <c r="A30" s="67" t="s">
        <v>299</v>
      </c>
      <c r="B30" s="70" t="s">
        <v>296</v>
      </c>
      <c r="C30" s="68" t="s">
        <v>280</v>
      </c>
      <c r="D30" s="68" t="s">
        <v>317</v>
      </c>
      <c r="E30" s="68">
        <f>L30*3</f>
        <v>60</v>
      </c>
      <c r="F30" s="69"/>
      <c r="G30" s="69">
        <v>0</v>
      </c>
      <c r="H30" s="70">
        <v>60</v>
      </c>
      <c r="I30" s="68"/>
      <c r="J30" s="68">
        <v>60</v>
      </c>
      <c r="K30" s="70"/>
      <c r="L30" s="68">
        <v>20</v>
      </c>
      <c r="M30" s="70">
        <f t="shared" si="1"/>
        <v>1</v>
      </c>
      <c r="N30" s="70">
        <v>1</v>
      </c>
      <c r="O30" s="70"/>
      <c r="P30" s="70"/>
      <c r="Q30" s="70">
        <v>1</v>
      </c>
      <c r="R30" s="100">
        <f t="shared" si="0"/>
        <v>60</v>
      </c>
      <c r="S30" s="70"/>
      <c r="T30" s="70"/>
      <c r="U30" s="70"/>
      <c r="V30" s="70"/>
      <c r="W30" s="70"/>
    </row>
    <row r="31" spans="1:23" s="127" customFormat="1" ht="22.5" customHeight="1" x14ac:dyDescent="0.4">
      <c r="A31" s="122" t="s">
        <v>299</v>
      </c>
      <c r="B31" s="123" t="s">
        <v>296</v>
      </c>
      <c r="C31" s="124" t="s">
        <v>380</v>
      </c>
      <c r="D31" s="125" t="s">
        <v>387</v>
      </c>
      <c r="E31" s="125">
        <v>6</v>
      </c>
      <c r="F31" s="126"/>
      <c r="G31" s="126"/>
      <c r="H31" s="123"/>
      <c r="I31" s="125"/>
      <c r="J31" s="125"/>
      <c r="K31" s="123">
        <v>6</v>
      </c>
      <c r="L31" s="125"/>
      <c r="M31" s="123">
        <v>1</v>
      </c>
      <c r="N31" s="123">
        <v>1</v>
      </c>
      <c r="O31" s="123"/>
      <c r="P31" s="123"/>
      <c r="Q31" s="123">
        <v>1</v>
      </c>
      <c r="R31" s="100">
        <f t="shared" si="0"/>
        <v>6</v>
      </c>
      <c r="S31" s="123"/>
      <c r="T31" s="123"/>
      <c r="U31" s="123"/>
      <c r="V31" s="123"/>
      <c r="W31" s="123"/>
    </row>
    <row r="32" spans="1:23" s="72" customFormat="1" ht="22.5" customHeight="1" x14ac:dyDescent="0.4">
      <c r="A32" s="67" t="s">
        <v>300</v>
      </c>
      <c r="B32" s="74" t="s">
        <v>288</v>
      </c>
      <c r="C32" s="68" t="s">
        <v>214</v>
      </c>
      <c r="D32" s="68" t="s">
        <v>107</v>
      </c>
      <c r="E32" s="68">
        <v>64</v>
      </c>
      <c r="F32" s="69"/>
      <c r="G32" s="69">
        <v>0</v>
      </c>
      <c r="H32" s="70">
        <v>64</v>
      </c>
      <c r="I32" s="68">
        <v>24</v>
      </c>
      <c r="J32" s="68">
        <v>40</v>
      </c>
      <c r="K32" s="70"/>
      <c r="L32" s="68">
        <v>47</v>
      </c>
      <c r="M32" s="70">
        <f t="shared" si="1"/>
        <v>1</v>
      </c>
      <c r="N32" s="70">
        <v>1</v>
      </c>
      <c r="O32" s="70"/>
      <c r="P32" s="70"/>
      <c r="Q32" s="70">
        <v>1</v>
      </c>
      <c r="R32" s="100">
        <f t="shared" si="0"/>
        <v>64</v>
      </c>
      <c r="S32" s="70"/>
      <c r="T32" s="70"/>
      <c r="U32" s="70"/>
      <c r="V32" s="70"/>
      <c r="W32" s="70"/>
    </row>
    <row r="33" spans="1:23" s="72" customFormat="1" ht="22.5" customHeight="1" x14ac:dyDescent="0.4">
      <c r="A33" s="67" t="s">
        <v>300</v>
      </c>
      <c r="B33" s="74" t="s">
        <v>288</v>
      </c>
      <c r="C33" s="124" t="s">
        <v>380</v>
      </c>
      <c r="D33" s="68" t="s">
        <v>393</v>
      </c>
      <c r="E33" s="68">
        <v>3</v>
      </c>
      <c r="F33" s="69"/>
      <c r="G33" s="69"/>
      <c r="H33" s="70"/>
      <c r="I33" s="68"/>
      <c r="J33" s="68"/>
      <c r="K33" s="70"/>
      <c r="L33" s="68"/>
      <c r="M33" s="70">
        <v>1</v>
      </c>
      <c r="N33" s="70">
        <v>1</v>
      </c>
      <c r="O33" s="70"/>
      <c r="P33" s="70"/>
      <c r="Q33" s="70">
        <v>1</v>
      </c>
      <c r="R33" s="100">
        <f t="shared" si="0"/>
        <v>3</v>
      </c>
      <c r="S33" s="70"/>
      <c r="T33" s="70"/>
      <c r="U33" s="70"/>
      <c r="V33" s="70"/>
      <c r="W33" s="70"/>
    </row>
    <row r="34" spans="1:23" s="72" customFormat="1" ht="22.5" customHeight="1" x14ac:dyDescent="0.4">
      <c r="A34" s="67" t="s">
        <v>230</v>
      </c>
      <c r="B34" s="70" t="s">
        <v>293</v>
      </c>
      <c r="C34" s="68" t="s">
        <v>214</v>
      </c>
      <c r="D34" s="68" t="s">
        <v>106</v>
      </c>
      <c r="E34" s="68">
        <v>64</v>
      </c>
      <c r="F34" s="69"/>
      <c r="G34" s="69">
        <v>0</v>
      </c>
      <c r="H34" s="70">
        <v>64</v>
      </c>
      <c r="I34" s="68">
        <v>24</v>
      </c>
      <c r="J34" s="68">
        <v>40</v>
      </c>
      <c r="K34" s="70"/>
      <c r="L34" s="68">
        <v>48</v>
      </c>
      <c r="M34" s="70">
        <f t="shared" si="1"/>
        <v>1</v>
      </c>
      <c r="N34" s="70">
        <v>1</v>
      </c>
      <c r="O34" s="70"/>
      <c r="P34" s="70"/>
      <c r="Q34" s="70">
        <v>1</v>
      </c>
      <c r="R34" s="100">
        <f t="shared" si="0"/>
        <v>64</v>
      </c>
      <c r="S34" s="70"/>
      <c r="T34" s="70"/>
      <c r="U34" s="70"/>
      <c r="V34" s="70"/>
      <c r="W34" s="70"/>
    </row>
    <row r="35" spans="1:23" s="72" customFormat="1" ht="22.5" customHeight="1" x14ac:dyDescent="0.4">
      <c r="A35" s="67" t="s">
        <v>230</v>
      </c>
      <c r="B35" s="70" t="s">
        <v>293</v>
      </c>
      <c r="C35" s="68" t="s">
        <v>214</v>
      </c>
      <c r="D35" s="68" t="s">
        <v>108</v>
      </c>
      <c r="E35" s="68">
        <v>64</v>
      </c>
      <c r="F35" s="69"/>
      <c r="G35" s="69">
        <v>0</v>
      </c>
      <c r="H35" s="70">
        <v>64</v>
      </c>
      <c r="I35" s="68">
        <v>24</v>
      </c>
      <c r="J35" s="68">
        <v>40</v>
      </c>
      <c r="K35" s="70"/>
      <c r="L35" s="68">
        <v>50</v>
      </c>
      <c r="M35" s="70">
        <f t="shared" si="1"/>
        <v>1</v>
      </c>
      <c r="N35" s="70">
        <v>1</v>
      </c>
      <c r="O35" s="70"/>
      <c r="P35" s="70"/>
      <c r="Q35" s="70">
        <v>1</v>
      </c>
      <c r="R35" s="100">
        <f t="shared" si="0"/>
        <v>64</v>
      </c>
      <c r="S35" s="70"/>
      <c r="T35" s="70"/>
      <c r="U35" s="70"/>
      <c r="V35" s="70"/>
      <c r="W35" s="70"/>
    </row>
    <row r="36" spans="1:23" s="72" customFormat="1" ht="22.5" customHeight="1" x14ac:dyDescent="0.4">
      <c r="A36" s="67" t="s">
        <v>230</v>
      </c>
      <c r="B36" s="70" t="s">
        <v>293</v>
      </c>
      <c r="C36" s="124" t="s">
        <v>382</v>
      </c>
      <c r="D36" s="68" t="s">
        <v>387</v>
      </c>
      <c r="E36" s="68">
        <v>6</v>
      </c>
      <c r="F36" s="69"/>
      <c r="G36" s="69"/>
      <c r="H36" s="70"/>
      <c r="I36" s="68"/>
      <c r="J36" s="68"/>
      <c r="K36" s="70">
        <v>6</v>
      </c>
      <c r="L36" s="68"/>
      <c r="M36" s="70">
        <v>1</v>
      </c>
      <c r="N36" s="70">
        <v>1</v>
      </c>
      <c r="O36" s="70"/>
      <c r="P36" s="70"/>
      <c r="Q36" s="70">
        <v>1</v>
      </c>
      <c r="R36" s="100">
        <f t="shared" si="0"/>
        <v>6</v>
      </c>
      <c r="S36" s="70"/>
      <c r="T36" s="70"/>
      <c r="U36" s="70"/>
      <c r="V36" s="70"/>
      <c r="W36" s="70"/>
    </row>
    <row r="37" spans="1:23" s="72" customFormat="1" ht="22.5" customHeight="1" x14ac:dyDescent="0.4">
      <c r="A37" s="67" t="s">
        <v>231</v>
      </c>
      <c r="B37" s="70" t="s">
        <v>293</v>
      </c>
      <c r="C37" s="68" t="s">
        <v>218</v>
      </c>
      <c r="D37" s="68" t="s">
        <v>232</v>
      </c>
      <c r="E37" s="68">
        <v>32</v>
      </c>
      <c r="F37" s="69"/>
      <c r="G37" s="69">
        <v>0</v>
      </c>
      <c r="H37" s="70">
        <v>32</v>
      </c>
      <c r="I37" s="68">
        <v>12</v>
      </c>
      <c r="J37" s="68">
        <v>20</v>
      </c>
      <c r="K37" s="70"/>
      <c r="L37" s="68">
        <v>45</v>
      </c>
      <c r="M37" s="70">
        <f t="shared" si="1"/>
        <v>1</v>
      </c>
      <c r="N37" s="70">
        <v>1</v>
      </c>
      <c r="O37" s="70"/>
      <c r="P37" s="70"/>
      <c r="Q37" s="70">
        <v>1</v>
      </c>
      <c r="R37" s="100">
        <f t="shared" si="0"/>
        <v>32</v>
      </c>
      <c r="S37" s="70"/>
      <c r="T37" s="70"/>
      <c r="U37" s="70"/>
      <c r="V37" s="70"/>
      <c r="W37" s="70"/>
    </row>
    <row r="38" spans="1:23" s="72" customFormat="1" ht="22.5" customHeight="1" x14ac:dyDescent="0.4">
      <c r="A38" s="67" t="s">
        <v>231</v>
      </c>
      <c r="B38" s="70" t="s">
        <v>293</v>
      </c>
      <c r="C38" s="68" t="s">
        <v>280</v>
      </c>
      <c r="D38" s="68" t="s">
        <v>321</v>
      </c>
      <c r="E38" s="68">
        <f>L38*3</f>
        <v>60</v>
      </c>
      <c r="F38" s="69"/>
      <c r="G38" s="69">
        <v>0</v>
      </c>
      <c r="H38" s="70">
        <v>60</v>
      </c>
      <c r="I38" s="68"/>
      <c r="J38" s="68">
        <v>60</v>
      </c>
      <c r="K38" s="70"/>
      <c r="L38" s="68">
        <v>20</v>
      </c>
      <c r="M38" s="70">
        <f t="shared" si="1"/>
        <v>1</v>
      </c>
      <c r="N38" s="70">
        <v>1</v>
      </c>
      <c r="O38" s="70"/>
      <c r="P38" s="70"/>
      <c r="Q38" s="70">
        <v>1</v>
      </c>
      <c r="R38" s="100">
        <f t="shared" si="0"/>
        <v>60</v>
      </c>
      <c r="S38" s="70"/>
      <c r="T38" s="70"/>
      <c r="U38" s="70"/>
      <c r="V38" s="70"/>
      <c r="W38" s="70"/>
    </row>
    <row r="39" spans="1:23" s="72" customFormat="1" ht="22.5" customHeight="1" x14ac:dyDescent="0.4">
      <c r="A39" s="67" t="s">
        <v>231</v>
      </c>
      <c r="B39" s="70" t="s">
        <v>293</v>
      </c>
      <c r="C39" s="68" t="s">
        <v>380</v>
      </c>
      <c r="D39" s="68" t="s">
        <v>393</v>
      </c>
      <c r="E39" s="68">
        <v>3</v>
      </c>
      <c r="F39" s="69"/>
      <c r="G39" s="69"/>
      <c r="H39" s="70"/>
      <c r="I39" s="68"/>
      <c r="J39" s="68"/>
      <c r="K39" s="70">
        <v>3</v>
      </c>
      <c r="L39" s="68"/>
      <c r="M39" s="70">
        <v>1</v>
      </c>
      <c r="N39" s="70">
        <v>1</v>
      </c>
      <c r="O39" s="70"/>
      <c r="P39" s="70"/>
      <c r="Q39" s="70">
        <v>1</v>
      </c>
      <c r="R39" s="100">
        <f t="shared" si="0"/>
        <v>3</v>
      </c>
      <c r="S39" s="70"/>
      <c r="T39" s="70"/>
      <c r="U39" s="70"/>
      <c r="V39" s="70"/>
      <c r="W39" s="70"/>
    </row>
    <row r="40" spans="1:23" s="72" customFormat="1" ht="22.5" customHeight="1" x14ac:dyDescent="0.4">
      <c r="A40" s="67" t="s">
        <v>233</v>
      </c>
      <c r="B40" s="69" t="s">
        <v>339</v>
      </c>
      <c r="C40" s="68" t="s">
        <v>218</v>
      </c>
      <c r="D40" s="68" t="s">
        <v>234</v>
      </c>
      <c r="E40" s="68">
        <v>32</v>
      </c>
      <c r="F40" s="69"/>
      <c r="G40" s="69">
        <v>32</v>
      </c>
      <c r="H40" s="70">
        <v>0</v>
      </c>
      <c r="I40" s="68">
        <v>12</v>
      </c>
      <c r="J40" s="68">
        <v>20</v>
      </c>
      <c r="K40" s="70"/>
      <c r="L40" s="68">
        <v>47</v>
      </c>
      <c r="M40" s="70">
        <f t="shared" si="1"/>
        <v>1</v>
      </c>
      <c r="N40" s="70">
        <v>1</v>
      </c>
      <c r="O40" s="70"/>
      <c r="P40" s="70"/>
      <c r="Q40" s="70">
        <v>1</v>
      </c>
      <c r="R40" s="100">
        <f t="shared" si="0"/>
        <v>32</v>
      </c>
      <c r="S40" s="70"/>
      <c r="T40" s="70"/>
      <c r="U40" s="70"/>
      <c r="V40" s="70"/>
      <c r="W40" s="70"/>
    </row>
    <row r="41" spans="1:23" s="72" customFormat="1" ht="22.5" customHeight="1" x14ac:dyDescent="0.4">
      <c r="A41" s="67" t="s">
        <v>233</v>
      </c>
      <c r="B41" s="69" t="s">
        <v>339</v>
      </c>
      <c r="C41" s="68" t="s">
        <v>380</v>
      </c>
      <c r="D41" s="68" t="s">
        <v>393</v>
      </c>
      <c r="E41" s="68">
        <v>3</v>
      </c>
      <c r="F41" s="69"/>
      <c r="G41" s="69"/>
      <c r="H41" s="70"/>
      <c r="I41" s="68"/>
      <c r="J41" s="68"/>
      <c r="K41" s="70">
        <v>3</v>
      </c>
      <c r="L41" s="68"/>
      <c r="M41" s="70">
        <v>1</v>
      </c>
      <c r="N41" s="70">
        <v>1</v>
      </c>
      <c r="O41" s="70"/>
      <c r="P41" s="70"/>
      <c r="Q41" s="70">
        <v>1</v>
      </c>
      <c r="R41" s="100">
        <f t="shared" si="0"/>
        <v>3</v>
      </c>
      <c r="S41" s="70"/>
      <c r="T41" s="70"/>
      <c r="U41" s="70"/>
      <c r="V41" s="70"/>
      <c r="W41" s="70"/>
    </row>
    <row r="42" spans="1:23" s="72" customFormat="1" ht="22.5" customHeight="1" x14ac:dyDescent="0.4">
      <c r="A42" s="67" t="s">
        <v>235</v>
      </c>
      <c r="B42" s="70" t="s">
        <v>286</v>
      </c>
      <c r="C42" s="68" t="s">
        <v>151</v>
      </c>
      <c r="D42" s="68" t="s">
        <v>138</v>
      </c>
      <c r="E42" s="68">
        <v>32</v>
      </c>
      <c r="F42" s="69"/>
      <c r="G42" s="69">
        <v>0</v>
      </c>
      <c r="H42" s="70">
        <v>32</v>
      </c>
      <c r="I42" s="68">
        <v>12</v>
      </c>
      <c r="J42" s="68">
        <v>20</v>
      </c>
      <c r="K42" s="70"/>
      <c r="L42" s="68">
        <v>48</v>
      </c>
      <c r="M42" s="70">
        <f t="shared" si="1"/>
        <v>1</v>
      </c>
      <c r="N42" s="70">
        <v>1</v>
      </c>
      <c r="O42" s="70"/>
      <c r="P42" s="70"/>
      <c r="Q42" s="70">
        <v>1</v>
      </c>
      <c r="R42" s="100">
        <f t="shared" si="0"/>
        <v>32</v>
      </c>
      <c r="S42" s="70"/>
      <c r="T42" s="70"/>
      <c r="U42" s="70"/>
      <c r="V42" s="70"/>
      <c r="W42" s="70"/>
    </row>
    <row r="43" spans="1:23" s="72" customFormat="1" ht="22.5" customHeight="1" x14ac:dyDescent="0.4">
      <c r="A43" s="67" t="s">
        <v>235</v>
      </c>
      <c r="B43" s="70" t="s">
        <v>286</v>
      </c>
      <c r="C43" s="68" t="s">
        <v>280</v>
      </c>
      <c r="D43" s="68" t="s">
        <v>196</v>
      </c>
      <c r="E43" s="68">
        <f>L43*3</f>
        <v>60</v>
      </c>
      <c r="F43" s="69"/>
      <c r="G43" s="69">
        <v>0</v>
      </c>
      <c r="H43" s="70">
        <v>60</v>
      </c>
      <c r="I43" s="68"/>
      <c r="J43" s="68">
        <v>60</v>
      </c>
      <c r="K43" s="70"/>
      <c r="L43" s="68">
        <v>20</v>
      </c>
      <c r="M43" s="70">
        <f t="shared" si="1"/>
        <v>1</v>
      </c>
      <c r="N43" s="70">
        <v>1</v>
      </c>
      <c r="O43" s="70"/>
      <c r="P43" s="70"/>
      <c r="Q43" s="70">
        <v>1</v>
      </c>
      <c r="R43" s="100">
        <f t="shared" si="0"/>
        <v>60</v>
      </c>
      <c r="S43" s="70"/>
      <c r="T43" s="70"/>
      <c r="U43" s="70"/>
      <c r="V43" s="70"/>
      <c r="W43" s="70"/>
    </row>
    <row r="44" spans="1:23" s="72" customFormat="1" ht="22.5" customHeight="1" x14ac:dyDescent="0.4">
      <c r="A44" s="67" t="s">
        <v>235</v>
      </c>
      <c r="B44" s="70" t="s">
        <v>286</v>
      </c>
      <c r="C44" s="68" t="s">
        <v>313</v>
      </c>
      <c r="D44" s="68" t="s">
        <v>320</v>
      </c>
      <c r="E44" s="68">
        <f>L44*2</f>
        <v>40</v>
      </c>
      <c r="F44" s="69"/>
      <c r="G44" s="69">
        <v>0</v>
      </c>
      <c r="H44" s="70">
        <v>40</v>
      </c>
      <c r="I44" s="68"/>
      <c r="J44" s="68">
        <v>40</v>
      </c>
      <c r="K44" s="70"/>
      <c r="L44" s="68">
        <v>20</v>
      </c>
      <c r="M44" s="70">
        <f t="shared" si="1"/>
        <v>1</v>
      </c>
      <c r="N44" s="70">
        <v>1</v>
      </c>
      <c r="O44" s="70"/>
      <c r="P44" s="70"/>
      <c r="Q44" s="70">
        <v>1</v>
      </c>
      <c r="R44" s="100">
        <f t="shared" si="0"/>
        <v>40</v>
      </c>
      <c r="S44" s="70"/>
      <c r="T44" s="70"/>
      <c r="U44" s="70"/>
      <c r="V44" s="70"/>
      <c r="W44" s="70"/>
    </row>
    <row r="45" spans="1:23" s="72" customFormat="1" ht="22.5" customHeight="1" x14ac:dyDescent="0.4">
      <c r="A45" s="67" t="s">
        <v>235</v>
      </c>
      <c r="B45" s="70" t="s">
        <v>286</v>
      </c>
      <c r="C45" s="68" t="s">
        <v>380</v>
      </c>
      <c r="D45" s="68" t="s">
        <v>393</v>
      </c>
      <c r="E45" s="68">
        <v>3</v>
      </c>
      <c r="F45" s="69"/>
      <c r="G45" s="69"/>
      <c r="H45" s="70"/>
      <c r="I45" s="68"/>
      <c r="J45" s="68"/>
      <c r="K45" s="70">
        <v>3</v>
      </c>
      <c r="L45" s="68"/>
      <c r="M45" s="70">
        <v>1</v>
      </c>
      <c r="N45" s="70">
        <v>1</v>
      </c>
      <c r="O45" s="70"/>
      <c r="P45" s="70"/>
      <c r="Q45" s="70">
        <v>1</v>
      </c>
      <c r="R45" s="100">
        <f t="shared" si="0"/>
        <v>3</v>
      </c>
      <c r="S45" s="70"/>
      <c r="T45" s="70"/>
      <c r="U45" s="70"/>
      <c r="V45" s="70"/>
      <c r="W45" s="70"/>
    </row>
    <row r="46" spans="1:23" s="72" customFormat="1" ht="22.5" customHeight="1" x14ac:dyDescent="0.4">
      <c r="A46" s="67" t="s">
        <v>301</v>
      </c>
      <c r="B46" s="70" t="s">
        <v>292</v>
      </c>
      <c r="C46" s="68" t="s">
        <v>209</v>
      </c>
      <c r="D46" s="68" t="s">
        <v>237</v>
      </c>
      <c r="E46" s="68">
        <v>72</v>
      </c>
      <c r="F46" s="69"/>
      <c r="G46" s="69">
        <v>72</v>
      </c>
      <c r="H46" s="70">
        <v>0</v>
      </c>
      <c r="I46" s="68">
        <v>24</v>
      </c>
      <c r="J46" s="68">
        <v>48</v>
      </c>
      <c r="K46" s="70"/>
      <c r="L46" s="68">
        <v>45</v>
      </c>
      <c r="M46" s="70">
        <f t="shared" si="1"/>
        <v>1</v>
      </c>
      <c r="N46" s="70">
        <v>1</v>
      </c>
      <c r="O46" s="70"/>
      <c r="P46" s="70"/>
      <c r="Q46" s="70">
        <v>1</v>
      </c>
      <c r="R46" s="100">
        <f t="shared" si="0"/>
        <v>72</v>
      </c>
      <c r="S46" s="70"/>
      <c r="T46" s="70"/>
      <c r="U46" s="70"/>
      <c r="V46" s="70"/>
      <c r="W46" s="70"/>
    </row>
    <row r="47" spans="1:23" s="72" customFormat="1" ht="22.5" customHeight="1" x14ac:dyDescent="0.4">
      <c r="A47" s="67" t="s">
        <v>236</v>
      </c>
      <c r="B47" s="70" t="s">
        <v>292</v>
      </c>
      <c r="C47" s="68" t="s">
        <v>209</v>
      </c>
      <c r="D47" s="68" t="s">
        <v>238</v>
      </c>
      <c r="E47" s="68">
        <v>72</v>
      </c>
      <c r="F47" s="69"/>
      <c r="G47" s="69">
        <v>0</v>
      </c>
      <c r="H47" s="70">
        <v>72</v>
      </c>
      <c r="I47" s="68">
        <v>24</v>
      </c>
      <c r="J47" s="68">
        <v>48</v>
      </c>
      <c r="K47" s="70"/>
      <c r="L47" s="68">
        <v>48</v>
      </c>
      <c r="M47" s="70">
        <f t="shared" si="1"/>
        <v>1</v>
      </c>
      <c r="N47" s="70"/>
      <c r="O47" s="70">
        <v>1.1000000000000001</v>
      </c>
      <c r="P47" s="70"/>
      <c r="Q47" s="70">
        <v>1.1000000000000001</v>
      </c>
      <c r="R47" s="100">
        <f t="shared" si="0"/>
        <v>79.2</v>
      </c>
      <c r="S47" s="70"/>
      <c r="T47" s="70"/>
      <c r="U47" s="70"/>
      <c r="V47" s="70"/>
      <c r="W47" s="70"/>
    </row>
    <row r="48" spans="1:23" s="72" customFormat="1" ht="34.15" customHeight="1" x14ac:dyDescent="0.4">
      <c r="A48" s="67" t="s">
        <v>236</v>
      </c>
      <c r="B48" s="70" t="s">
        <v>292</v>
      </c>
      <c r="C48" s="68" t="s">
        <v>280</v>
      </c>
      <c r="D48" s="70" t="s">
        <v>345</v>
      </c>
      <c r="E48" s="70">
        <f t="shared" ref="E48:E56" si="2">L48*3</f>
        <v>60</v>
      </c>
      <c r="F48" s="70"/>
      <c r="G48" s="70">
        <v>0</v>
      </c>
      <c r="H48" s="70">
        <v>60</v>
      </c>
      <c r="I48" s="70"/>
      <c r="J48" s="70">
        <v>60</v>
      </c>
      <c r="K48" s="70"/>
      <c r="L48" s="70">
        <v>20</v>
      </c>
      <c r="M48" s="70">
        <f t="shared" si="1"/>
        <v>1</v>
      </c>
      <c r="N48" s="70">
        <v>1</v>
      </c>
      <c r="O48" s="70"/>
      <c r="P48" s="70"/>
      <c r="Q48" s="70">
        <v>1</v>
      </c>
      <c r="R48" s="100">
        <f t="shared" si="0"/>
        <v>60</v>
      </c>
      <c r="S48" s="70"/>
      <c r="T48" s="70"/>
      <c r="U48" s="70"/>
      <c r="V48" s="70"/>
      <c r="W48" s="70"/>
    </row>
    <row r="49" spans="1:23" s="72" customFormat="1" ht="34.15" customHeight="1" x14ac:dyDescent="0.4">
      <c r="A49" s="67" t="s">
        <v>236</v>
      </c>
      <c r="B49" s="70" t="s">
        <v>292</v>
      </c>
      <c r="C49" s="68" t="s">
        <v>313</v>
      </c>
      <c r="D49" s="70" t="s">
        <v>344</v>
      </c>
      <c r="E49" s="70">
        <f>L49*2</f>
        <v>14</v>
      </c>
      <c r="F49" s="70"/>
      <c r="G49" s="69">
        <v>0</v>
      </c>
      <c r="H49" s="69">
        <v>14</v>
      </c>
      <c r="I49" s="70"/>
      <c r="J49" s="70">
        <v>14</v>
      </c>
      <c r="K49" s="70"/>
      <c r="L49" s="70">
        <v>7</v>
      </c>
      <c r="M49" s="70">
        <f t="shared" si="1"/>
        <v>1</v>
      </c>
      <c r="N49" s="70">
        <v>1</v>
      </c>
      <c r="O49" s="70"/>
      <c r="P49" s="70"/>
      <c r="Q49" s="70">
        <v>1</v>
      </c>
      <c r="R49" s="100">
        <f t="shared" si="0"/>
        <v>14</v>
      </c>
      <c r="S49" s="70"/>
      <c r="T49" s="70"/>
      <c r="U49" s="70"/>
      <c r="V49" s="70"/>
      <c r="W49" s="70"/>
    </row>
    <row r="50" spans="1:23" s="72" customFormat="1" ht="34.15" customHeight="1" x14ac:dyDescent="0.4">
      <c r="A50" s="67" t="s">
        <v>236</v>
      </c>
      <c r="B50" s="70" t="s">
        <v>292</v>
      </c>
      <c r="C50" s="68" t="s">
        <v>380</v>
      </c>
      <c r="D50" s="70" t="s">
        <v>387</v>
      </c>
      <c r="E50" s="70">
        <v>6</v>
      </c>
      <c r="F50" s="70"/>
      <c r="G50" s="69"/>
      <c r="H50" s="69"/>
      <c r="I50" s="70"/>
      <c r="J50" s="70"/>
      <c r="K50" s="70">
        <v>6</v>
      </c>
      <c r="L50" s="70"/>
      <c r="M50" s="70">
        <v>1</v>
      </c>
      <c r="N50" s="70">
        <v>1</v>
      </c>
      <c r="O50" s="70"/>
      <c r="P50" s="70"/>
      <c r="Q50" s="70">
        <v>1</v>
      </c>
      <c r="R50" s="100">
        <f t="shared" si="0"/>
        <v>6</v>
      </c>
      <c r="S50" s="70"/>
      <c r="T50" s="70"/>
      <c r="U50" s="70"/>
      <c r="V50" s="70"/>
      <c r="W50" s="70"/>
    </row>
    <row r="51" spans="1:23" s="72" customFormat="1" ht="22.5" customHeight="1" x14ac:dyDescent="0.4">
      <c r="A51" s="70" t="s">
        <v>341</v>
      </c>
      <c r="B51" s="70" t="s">
        <v>284</v>
      </c>
      <c r="C51" s="68" t="s">
        <v>280</v>
      </c>
      <c r="D51" s="70" t="s">
        <v>327</v>
      </c>
      <c r="E51" s="70">
        <f t="shared" si="2"/>
        <v>60</v>
      </c>
      <c r="F51" s="70"/>
      <c r="G51" s="70">
        <v>0</v>
      </c>
      <c r="H51" s="70">
        <v>60</v>
      </c>
      <c r="I51" s="70"/>
      <c r="J51" s="70">
        <v>60</v>
      </c>
      <c r="K51" s="70"/>
      <c r="L51" s="70">
        <v>20</v>
      </c>
      <c r="M51" s="70">
        <f t="shared" si="1"/>
        <v>1</v>
      </c>
      <c r="N51" s="70">
        <v>1</v>
      </c>
      <c r="O51" s="70"/>
      <c r="P51" s="70"/>
      <c r="Q51" s="70">
        <v>1</v>
      </c>
      <c r="R51" s="100">
        <f t="shared" si="0"/>
        <v>60</v>
      </c>
      <c r="S51" s="70"/>
      <c r="T51" s="70"/>
      <c r="U51" s="70"/>
      <c r="V51" s="70"/>
      <c r="W51" s="70"/>
    </row>
    <row r="52" spans="1:23" s="72" customFormat="1" ht="29.25" customHeight="1" x14ac:dyDescent="0.4">
      <c r="A52" s="70" t="s">
        <v>328</v>
      </c>
      <c r="B52" s="70" t="s">
        <v>303</v>
      </c>
      <c r="C52" s="68" t="s">
        <v>280</v>
      </c>
      <c r="D52" s="70" t="s">
        <v>329</v>
      </c>
      <c r="E52" s="70">
        <f t="shared" si="2"/>
        <v>60</v>
      </c>
      <c r="F52" s="70"/>
      <c r="G52" s="70">
        <v>0</v>
      </c>
      <c r="H52" s="70">
        <v>60</v>
      </c>
      <c r="I52" s="70"/>
      <c r="J52" s="70">
        <v>60</v>
      </c>
      <c r="K52" s="70"/>
      <c r="L52" s="70">
        <v>20</v>
      </c>
      <c r="M52" s="70">
        <f t="shared" si="1"/>
        <v>1</v>
      </c>
      <c r="N52" s="70">
        <v>1</v>
      </c>
      <c r="O52" s="70"/>
      <c r="P52" s="70"/>
      <c r="Q52" s="70">
        <v>1</v>
      </c>
      <c r="R52" s="100">
        <f t="shared" si="0"/>
        <v>60</v>
      </c>
      <c r="S52" s="70"/>
      <c r="T52" s="70"/>
      <c r="U52" s="70"/>
      <c r="V52" s="70"/>
      <c r="W52" s="70"/>
    </row>
    <row r="53" spans="1:23" s="72" customFormat="1" ht="27.75" customHeight="1" x14ac:dyDescent="0.4">
      <c r="A53" s="70" t="s">
        <v>342</v>
      </c>
      <c r="B53" s="70" t="s">
        <v>339</v>
      </c>
      <c r="C53" s="68" t="s">
        <v>280</v>
      </c>
      <c r="D53" s="70" t="s">
        <v>330</v>
      </c>
      <c r="E53" s="70">
        <f t="shared" si="2"/>
        <v>60</v>
      </c>
      <c r="F53" s="70"/>
      <c r="G53" s="70">
        <v>0</v>
      </c>
      <c r="H53" s="70">
        <v>60</v>
      </c>
      <c r="I53" s="70"/>
      <c r="J53" s="70">
        <v>60</v>
      </c>
      <c r="K53" s="70"/>
      <c r="L53" s="70">
        <v>20</v>
      </c>
      <c r="M53" s="70">
        <f t="shared" si="1"/>
        <v>1</v>
      </c>
      <c r="N53" s="70">
        <v>1</v>
      </c>
      <c r="O53" s="70"/>
      <c r="P53" s="70"/>
      <c r="Q53" s="70">
        <v>1</v>
      </c>
      <c r="R53" s="100">
        <f t="shared" si="0"/>
        <v>60</v>
      </c>
      <c r="S53" s="70"/>
      <c r="T53" s="70"/>
      <c r="U53" s="70"/>
      <c r="V53" s="70"/>
      <c r="W53" s="70"/>
    </row>
    <row r="54" spans="1:23" s="72" customFormat="1" ht="22.5" customHeight="1" x14ac:dyDescent="0.4">
      <c r="A54" s="67" t="s">
        <v>331</v>
      </c>
      <c r="B54" s="75" t="s">
        <v>290</v>
      </c>
      <c r="C54" s="68" t="s">
        <v>280</v>
      </c>
      <c r="D54" s="73" t="s">
        <v>333</v>
      </c>
      <c r="E54" s="70">
        <f t="shared" si="2"/>
        <v>48</v>
      </c>
      <c r="F54" s="70"/>
      <c r="G54" s="70">
        <v>0</v>
      </c>
      <c r="H54" s="70">
        <v>60</v>
      </c>
      <c r="I54" s="70"/>
      <c r="J54" s="70">
        <v>48</v>
      </c>
      <c r="K54" s="70"/>
      <c r="L54" s="70">
        <v>16</v>
      </c>
      <c r="M54" s="70">
        <f t="shared" si="1"/>
        <v>1</v>
      </c>
      <c r="N54" s="70">
        <v>1</v>
      </c>
      <c r="O54" s="70"/>
      <c r="P54" s="70"/>
      <c r="Q54" s="70">
        <v>1</v>
      </c>
      <c r="R54" s="100">
        <f t="shared" si="0"/>
        <v>48</v>
      </c>
      <c r="S54" s="70"/>
      <c r="T54" s="70"/>
      <c r="U54" s="70"/>
      <c r="V54" s="70"/>
      <c r="W54" s="70"/>
    </row>
    <row r="55" spans="1:23" s="72" customFormat="1" ht="22.5" customHeight="1" x14ac:dyDescent="0.4">
      <c r="A55" s="67" t="s">
        <v>332</v>
      </c>
      <c r="B55" s="75" t="s">
        <v>339</v>
      </c>
      <c r="C55" s="68" t="s">
        <v>280</v>
      </c>
      <c r="D55" s="73" t="s">
        <v>281</v>
      </c>
      <c r="E55" s="70">
        <f t="shared" si="2"/>
        <v>60</v>
      </c>
      <c r="F55" s="70"/>
      <c r="G55" s="70">
        <v>0</v>
      </c>
      <c r="H55" s="70">
        <v>60</v>
      </c>
      <c r="I55" s="70"/>
      <c r="J55" s="70">
        <v>60</v>
      </c>
      <c r="K55" s="70"/>
      <c r="L55" s="70">
        <v>20</v>
      </c>
      <c r="M55" s="70">
        <f t="shared" si="1"/>
        <v>1</v>
      </c>
      <c r="N55" s="70">
        <v>1</v>
      </c>
      <c r="O55" s="70"/>
      <c r="P55" s="70"/>
      <c r="Q55" s="70">
        <v>1</v>
      </c>
      <c r="R55" s="100">
        <f t="shared" si="0"/>
        <v>60</v>
      </c>
      <c r="S55" s="70"/>
      <c r="T55" s="70"/>
      <c r="U55" s="70"/>
      <c r="V55" s="70"/>
      <c r="W55" s="70"/>
    </row>
    <row r="56" spans="1:23" s="76" customFormat="1" ht="22.5" customHeight="1" x14ac:dyDescent="0.4">
      <c r="A56" s="68" t="s">
        <v>337</v>
      </c>
      <c r="B56" s="75" t="s">
        <v>303</v>
      </c>
      <c r="C56" s="68" t="s">
        <v>280</v>
      </c>
      <c r="D56" s="68" t="s">
        <v>338</v>
      </c>
      <c r="E56" s="75">
        <f t="shared" si="2"/>
        <v>60</v>
      </c>
      <c r="F56" s="75"/>
      <c r="G56" s="70">
        <v>0</v>
      </c>
      <c r="H56" s="70">
        <v>60</v>
      </c>
      <c r="I56" s="75"/>
      <c r="J56" s="75"/>
      <c r="K56" s="75"/>
      <c r="L56" s="75">
        <v>20</v>
      </c>
      <c r="M56" s="70">
        <f>IF(L56&lt;=50,1,IF(L56&lt;=100,1+(L56-50)*0.01,1.5))</f>
        <v>1</v>
      </c>
      <c r="N56" s="70">
        <v>1</v>
      </c>
      <c r="O56" s="70"/>
      <c r="P56" s="70"/>
      <c r="Q56" s="70">
        <v>1</v>
      </c>
      <c r="R56" s="100">
        <f t="shared" si="0"/>
        <v>60</v>
      </c>
      <c r="S56" s="75"/>
      <c r="T56" s="75"/>
      <c r="U56" s="75"/>
      <c r="V56" s="75"/>
      <c r="W56" s="75"/>
    </row>
    <row r="57" spans="1:23" s="76" customFormat="1" ht="31.5" customHeight="1" x14ac:dyDescent="0.4">
      <c r="A57" s="178" t="s">
        <v>4</v>
      </c>
      <c r="B57" s="179"/>
      <c r="C57" s="179"/>
      <c r="D57" s="180"/>
      <c r="E57" s="78" t="e">
        <f>SUM(#REF!)</f>
        <v>#REF!</v>
      </c>
      <c r="F57" s="78" t="e">
        <f>SUM(#REF!)</f>
        <v>#REF!</v>
      </c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9" t="e">
        <f>SUM(#REF!)</f>
        <v>#REF!</v>
      </c>
      <c r="S57" s="80" t="e">
        <f>SUM(#REF!)</f>
        <v>#REF!</v>
      </c>
      <c r="T57" s="80" t="e">
        <f>SUM(#REF!)</f>
        <v>#REF!</v>
      </c>
      <c r="U57" s="80"/>
      <c r="V57" s="78" t="e">
        <f>SUM(#REF!)</f>
        <v>#REF!</v>
      </c>
      <c r="W57" s="78"/>
    </row>
    <row r="58" spans="1:23" ht="31.5" customHeight="1" x14ac:dyDescent="0.4">
      <c r="A58" s="183" t="s">
        <v>32</v>
      </c>
      <c r="B58" s="183"/>
      <c r="C58" s="183"/>
      <c r="D58" s="183"/>
      <c r="E58" s="183"/>
      <c r="F58" s="183"/>
      <c r="G58" s="183"/>
      <c r="H58" s="183"/>
      <c r="I58" s="183"/>
      <c r="J58" s="183"/>
      <c r="K58" s="183"/>
      <c r="L58" s="183"/>
      <c r="M58" s="183"/>
      <c r="N58" s="183"/>
      <c r="O58" s="183"/>
      <c r="P58" s="183"/>
      <c r="Q58" s="183"/>
      <c r="R58" s="183"/>
      <c r="S58" s="183"/>
      <c r="T58" s="183"/>
      <c r="U58" s="183"/>
      <c r="V58" s="183"/>
      <c r="W58" s="183"/>
    </row>
    <row r="59" spans="1:23" s="59" customFormat="1" x14ac:dyDescent="0.4">
      <c r="A59" s="59" t="s">
        <v>15</v>
      </c>
      <c r="B59" s="81"/>
      <c r="C59" s="66"/>
      <c r="D59" s="66"/>
      <c r="E59" s="60" t="s">
        <v>16</v>
      </c>
      <c r="I59" s="82"/>
      <c r="L59" s="82"/>
      <c r="R59" s="83"/>
      <c r="S59" s="60" t="s">
        <v>17</v>
      </c>
    </row>
    <row r="60" spans="1:23" x14ac:dyDescent="0.4">
      <c r="A60" s="84"/>
      <c r="B60" s="84"/>
      <c r="C60" s="84"/>
      <c r="D60" s="84"/>
      <c r="E60" s="85"/>
      <c r="F60" s="84"/>
      <c r="G60" s="84"/>
      <c r="H60" s="84"/>
      <c r="I60" s="84"/>
      <c r="J60" s="84"/>
      <c r="K60" s="84"/>
      <c r="L60" s="84"/>
      <c r="M60" s="84"/>
      <c r="Q60" s="84"/>
      <c r="R60" s="86"/>
      <c r="S60" s="85"/>
      <c r="T60" s="84"/>
      <c r="U60" s="84"/>
      <c r="V60" s="84"/>
      <c r="W60" s="84"/>
    </row>
    <row r="61" spans="1:23" x14ac:dyDescent="0.4">
      <c r="A61" s="84"/>
      <c r="B61" s="84"/>
      <c r="C61" s="84"/>
      <c r="D61" s="84"/>
      <c r="E61" s="85"/>
      <c r="F61" s="84"/>
      <c r="G61" s="84"/>
      <c r="H61" s="84"/>
      <c r="I61" s="84"/>
      <c r="J61" s="84"/>
      <c r="K61" s="84"/>
      <c r="L61" s="84"/>
      <c r="M61" s="84"/>
      <c r="Q61" s="84"/>
      <c r="R61" s="86"/>
      <c r="S61" s="85"/>
      <c r="T61" s="84"/>
      <c r="U61" s="84"/>
      <c r="V61" s="84"/>
      <c r="W61" s="84"/>
    </row>
    <row r="62" spans="1:23" x14ac:dyDescent="0.4">
      <c r="A62" s="84"/>
      <c r="B62" s="84"/>
      <c r="C62" s="84"/>
      <c r="D62" s="84"/>
      <c r="E62" s="85"/>
      <c r="F62" s="84"/>
      <c r="G62" s="84"/>
      <c r="H62" s="84"/>
      <c r="I62" s="84"/>
      <c r="J62" s="84"/>
      <c r="K62" s="84"/>
      <c r="L62" s="84"/>
      <c r="M62" s="84"/>
      <c r="Q62" s="84"/>
      <c r="R62" s="86"/>
      <c r="S62" s="85"/>
      <c r="T62" s="84"/>
      <c r="U62" s="84"/>
      <c r="V62" s="84"/>
      <c r="W62" s="84"/>
    </row>
    <row r="63" spans="1:23" x14ac:dyDescent="0.4">
      <c r="A63" s="84"/>
      <c r="B63" s="84"/>
      <c r="C63" s="84"/>
      <c r="D63" s="84"/>
      <c r="E63" s="85"/>
      <c r="F63" s="84"/>
      <c r="G63" s="84"/>
      <c r="H63" s="84"/>
      <c r="I63" s="84"/>
      <c r="J63" s="84"/>
      <c r="K63" s="84"/>
      <c r="L63" s="84"/>
      <c r="M63" s="84"/>
      <c r="Q63" s="84"/>
      <c r="R63" s="86"/>
      <c r="S63" s="85"/>
      <c r="T63" s="84"/>
      <c r="U63" s="84"/>
      <c r="V63" s="84"/>
      <c r="W63" s="84"/>
    </row>
    <row r="64" spans="1:23" x14ac:dyDescent="0.4">
      <c r="A64" s="84"/>
      <c r="B64" s="84"/>
      <c r="C64" s="84"/>
      <c r="D64" s="84"/>
      <c r="E64" s="85"/>
      <c r="F64" s="84"/>
      <c r="G64" s="84"/>
      <c r="H64" s="84"/>
      <c r="I64" s="84"/>
      <c r="J64" s="84"/>
      <c r="K64" s="84"/>
      <c r="L64" s="84"/>
      <c r="M64" s="84"/>
      <c r="Q64" s="84"/>
      <c r="R64" s="86"/>
      <c r="S64" s="85"/>
      <c r="T64" s="84"/>
      <c r="U64" s="84"/>
      <c r="V64" s="84"/>
      <c r="W64" s="84"/>
    </row>
    <row r="65" spans="1:23" x14ac:dyDescent="0.4">
      <c r="A65" s="84"/>
      <c r="B65" s="84"/>
      <c r="C65" s="84"/>
      <c r="D65" s="84"/>
      <c r="E65" s="85"/>
      <c r="F65" s="84"/>
      <c r="G65" s="84"/>
      <c r="H65" s="84"/>
      <c r="I65" s="84"/>
      <c r="J65" s="84"/>
      <c r="K65" s="84"/>
      <c r="L65" s="84"/>
      <c r="M65" s="84"/>
      <c r="Q65" s="84"/>
      <c r="R65" s="86"/>
      <c r="S65" s="85"/>
      <c r="T65" s="84"/>
      <c r="U65" s="84"/>
      <c r="V65" s="84"/>
      <c r="W65" s="84"/>
    </row>
    <row r="66" spans="1:23" x14ac:dyDescent="0.4">
      <c r="A66" s="84"/>
      <c r="B66" s="84"/>
      <c r="C66" s="84"/>
      <c r="D66" s="84"/>
      <c r="E66" s="85"/>
      <c r="F66" s="84"/>
      <c r="G66" s="84"/>
      <c r="H66" s="84"/>
      <c r="I66" s="84"/>
      <c r="J66" s="84"/>
      <c r="K66" s="84"/>
      <c r="L66" s="84"/>
      <c r="M66" s="84"/>
      <c r="Q66" s="84"/>
      <c r="R66" s="86"/>
      <c r="S66" s="85"/>
      <c r="T66" s="84"/>
      <c r="U66" s="84"/>
      <c r="V66" s="84"/>
      <c r="W66" s="84"/>
    </row>
    <row r="67" spans="1:23" x14ac:dyDescent="0.4">
      <c r="A67" s="84"/>
      <c r="B67" s="84"/>
      <c r="C67" s="84"/>
      <c r="D67" s="84"/>
      <c r="E67" s="85"/>
      <c r="F67" s="84"/>
      <c r="G67" s="84"/>
      <c r="H67" s="84"/>
      <c r="I67" s="84"/>
      <c r="J67" s="84"/>
      <c r="K67" s="84"/>
      <c r="L67" s="84"/>
      <c r="M67" s="84"/>
      <c r="Q67" s="84"/>
      <c r="R67" s="86"/>
      <c r="S67" s="85"/>
      <c r="T67" s="84"/>
      <c r="U67" s="84"/>
      <c r="V67" s="84"/>
      <c r="W67" s="84"/>
    </row>
    <row r="68" spans="1:23" x14ac:dyDescent="0.4">
      <c r="A68" s="84"/>
      <c r="B68" s="84"/>
      <c r="C68" s="84"/>
      <c r="D68" s="84"/>
      <c r="E68" s="85"/>
      <c r="F68" s="84"/>
      <c r="G68" s="84"/>
      <c r="H68" s="84"/>
      <c r="I68" s="84"/>
      <c r="J68" s="84"/>
      <c r="K68" s="84"/>
      <c r="L68" s="84"/>
      <c r="M68" s="84"/>
      <c r="Q68" s="84"/>
      <c r="R68" s="86"/>
      <c r="S68" s="85"/>
      <c r="T68" s="84"/>
      <c r="U68" s="84"/>
      <c r="V68" s="84"/>
      <c r="W68" s="84"/>
    </row>
    <row r="69" spans="1:23" x14ac:dyDescent="0.4">
      <c r="A69" s="84"/>
      <c r="B69" s="84"/>
      <c r="C69" s="84"/>
      <c r="D69" s="84"/>
      <c r="E69" s="85"/>
      <c r="F69" s="84"/>
      <c r="G69" s="84"/>
      <c r="H69" s="84"/>
      <c r="I69" s="84"/>
      <c r="J69" s="84"/>
      <c r="K69" s="84"/>
      <c r="L69" s="84"/>
      <c r="M69" s="84"/>
      <c r="Q69" s="84"/>
      <c r="R69" s="86"/>
      <c r="S69" s="85"/>
      <c r="T69" s="84"/>
      <c r="U69" s="84"/>
      <c r="V69" s="84"/>
      <c r="W69" s="84"/>
    </row>
    <row r="70" spans="1:23" x14ac:dyDescent="0.4">
      <c r="A70" s="84"/>
      <c r="B70" s="84"/>
      <c r="C70" s="84"/>
      <c r="D70" s="84"/>
      <c r="E70" s="85"/>
      <c r="F70" s="84"/>
      <c r="G70" s="84"/>
      <c r="H70" s="84"/>
      <c r="I70" s="84"/>
      <c r="J70" s="84"/>
      <c r="K70" s="84"/>
      <c r="L70" s="84"/>
      <c r="M70" s="84"/>
      <c r="Q70" s="84"/>
      <c r="R70" s="86"/>
      <c r="S70" s="85"/>
      <c r="T70" s="84"/>
      <c r="U70" s="84"/>
      <c r="V70" s="84"/>
      <c r="W70" s="84"/>
    </row>
    <row r="71" spans="1:23" x14ac:dyDescent="0.4">
      <c r="A71" s="84"/>
      <c r="B71" s="84"/>
      <c r="C71" s="84"/>
      <c r="D71" s="84"/>
      <c r="E71" s="85"/>
      <c r="F71" s="84"/>
      <c r="G71" s="84"/>
      <c r="H71" s="84"/>
      <c r="I71" s="84"/>
      <c r="J71" s="84"/>
      <c r="K71" s="84"/>
      <c r="L71" s="84"/>
      <c r="M71" s="84"/>
      <c r="Q71" s="84"/>
      <c r="R71" s="86"/>
      <c r="S71" s="85"/>
      <c r="T71" s="84"/>
      <c r="U71" s="84"/>
      <c r="V71" s="84"/>
      <c r="W71" s="84"/>
    </row>
    <row r="72" spans="1:23" x14ac:dyDescent="0.4">
      <c r="A72" s="84"/>
      <c r="B72" s="84"/>
      <c r="C72" s="84"/>
      <c r="D72" s="84"/>
      <c r="E72" s="85"/>
      <c r="F72" s="84"/>
      <c r="G72" s="84"/>
      <c r="H72" s="84"/>
      <c r="I72" s="84"/>
      <c r="J72" s="84"/>
      <c r="K72" s="84"/>
      <c r="L72" s="84"/>
      <c r="M72" s="84"/>
      <c r="Q72" s="84"/>
      <c r="R72" s="86"/>
      <c r="S72" s="85"/>
      <c r="T72" s="84"/>
      <c r="U72" s="84"/>
      <c r="V72" s="84"/>
      <c r="W72" s="84"/>
    </row>
    <row r="73" spans="1:23" x14ac:dyDescent="0.4">
      <c r="A73" s="84"/>
      <c r="B73" s="84"/>
      <c r="C73" s="84"/>
      <c r="D73" s="84"/>
      <c r="E73" s="85"/>
      <c r="F73" s="84"/>
      <c r="G73" s="84"/>
      <c r="H73" s="84"/>
      <c r="I73" s="84"/>
      <c r="J73" s="84"/>
      <c r="K73" s="84"/>
      <c r="L73" s="84"/>
      <c r="M73" s="84"/>
      <c r="Q73" s="84"/>
      <c r="R73" s="86"/>
      <c r="S73" s="85"/>
      <c r="T73" s="84"/>
      <c r="U73" s="84"/>
      <c r="V73" s="84"/>
      <c r="W73" s="84"/>
    </row>
    <row r="74" spans="1:23" x14ac:dyDescent="0.4">
      <c r="A74" s="84"/>
      <c r="B74" s="84"/>
      <c r="C74" s="84"/>
      <c r="D74" s="84"/>
      <c r="E74" s="85"/>
      <c r="F74" s="84"/>
      <c r="G74" s="84"/>
      <c r="H74" s="84"/>
      <c r="I74" s="84"/>
      <c r="J74" s="84"/>
      <c r="K74" s="84"/>
      <c r="L74" s="84"/>
      <c r="M74" s="84"/>
      <c r="Q74" s="84"/>
      <c r="R74" s="86"/>
      <c r="S74" s="85"/>
      <c r="T74" s="84"/>
      <c r="U74" s="84"/>
      <c r="V74" s="84"/>
      <c r="W74" s="84"/>
    </row>
    <row r="75" spans="1:23" x14ac:dyDescent="0.4">
      <c r="A75" s="84"/>
      <c r="B75" s="84"/>
      <c r="C75" s="84"/>
      <c r="D75" s="84"/>
      <c r="E75" s="85"/>
      <c r="F75" s="84"/>
      <c r="G75" s="84"/>
      <c r="H75" s="84"/>
      <c r="I75" s="84"/>
      <c r="J75" s="84"/>
      <c r="K75" s="84"/>
      <c r="L75" s="84"/>
      <c r="M75" s="84"/>
      <c r="Q75" s="84"/>
      <c r="R75" s="86"/>
      <c r="S75" s="85"/>
      <c r="T75" s="84"/>
      <c r="U75" s="84"/>
      <c r="V75" s="84"/>
      <c r="W75" s="84"/>
    </row>
    <row r="76" spans="1:23" x14ac:dyDescent="0.4">
      <c r="A76" s="84"/>
      <c r="B76" s="84"/>
      <c r="C76" s="84"/>
      <c r="D76" s="84"/>
      <c r="E76" s="85"/>
      <c r="F76" s="84"/>
      <c r="G76" s="84"/>
      <c r="H76" s="84"/>
      <c r="I76" s="84"/>
      <c r="J76" s="84"/>
      <c r="K76" s="84"/>
      <c r="L76" s="84"/>
      <c r="M76" s="84"/>
      <c r="Q76" s="84"/>
      <c r="R76" s="86"/>
      <c r="S76" s="85"/>
      <c r="T76" s="84"/>
      <c r="U76" s="84"/>
      <c r="V76" s="84"/>
      <c r="W76" s="84"/>
    </row>
    <row r="77" spans="1:23" x14ac:dyDescent="0.4">
      <c r="A77" s="84"/>
      <c r="B77" s="84"/>
      <c r="C77" s="84"/>
      <c r="D77" s="84"/>
      <c r="E77" s="85"/>
      <c r="F77" s="84"/>
      <c r="G77" s="84"/>
      <c r="H77" s="84"/>
      <c r="I77" s="84"/>
      <c r="J77" s="84"/>
      <c r="K77" s="84"/>
      <c r="L77" s="84"/>
      <c r="M77" s="84"/>
      <c r="Q77" s="84"/>
      <c r="R77" s="86"/>
      <c r="S77" s="85"/>
      <c r="T77" s="84"/>
      <c r="U77" s="84"/>
      <c r="V77" s="84"/>
      <c r="W77" s="84"/>
    </row>
    <row r="78" spans="1:23" x14ac:dyDescent="0.4">
      <c r="A78" s="84"/>
      <c r="B78" s="84"/>
      <c r="C78" s="84"/>
      <c r="D78" s="84"/>
      <c r="E78" s="85"/>
      <c r="F78" s="84"/>
      <c r="G78" s="84"/>
      <c r="H78" s="84"/>
      <c r="I78" s="84"/>
      <c r="J78" s="84"/>
      <c r="K78" s="84"/>
      <c r="L78" s="84"/>
      <c r="M78" s="84"/>
      <c r="Q78" s="84"/>
      <c r="R78" s="86"/>
      <c r="S78" s="85"/>
      <c r="T78" s="84"/>
      <c r="U78" s="84"/>
      <c r="V78" s="84"/>
      <c r="W78" s="84"/>
    </row>
    <row r="79" spans="1:23" x14ac:dyDescent="0.4">
      <c r="A79" s="84"/>
      <c r="B79" s="84"/>
      <c r="C79" s="84"/>
      <c r="D79" s="84"/>
      <c r="E79" s="85"/>
      <c r="F79" s="84"/>
      <c r="G79" s="84"/>
      <c r="H79" s="84"/>
      <c r="I79" s="84"/>
      <c r="J79" s="84"/>
      <c r="K79" s="84"/>
      <c r="L79" s="84"/>
      <c r="M79" s="84"/>
      <c r="Q79" s="84"/>
      <c r="R79" s="86"/>
      <c r="S79" s="85"/>
      <c r="T79" s="84"/>
      <c r="U79" s="84"/>
      <c r="V79" s="84"/>
      <c r="W79" s="84"/>
    </row>
    <row r="80" spans="1:23" x14ac:dyDescent="0.4">
      <c r="A80" s="84"/>
      <c r="B80" s="84"/>
      <c r="C80" s="84"/>
      <c r="D80" s="84"/>
      <c r="E80" s="85"/>
      <c r="F80" s="84"/>
      <c r="G80" s="84"/>
      <c r="H80" s="84"/>
      <c r="I80" s="84"/>
      <c r="J80" s="84"/>
      <c r="K80" s="84"/>
      <c r="L80" s="84"/>
      <c r="M80" s="84"/>
      <c r="Q80" s="84"/>
      <c r="R80" s="86"/>
      <c r="S80" s="85"/>
      <c r="T80" s="84"/>
      <c r="U80" s="84"/>
      <c r="V80" s="84"/>
      <c r="W80" s="84"/>
    </row>
    <row r="81" spans="1:23" x14ac:dyDescent="0.4">
      <c r="A81" s="84"/>
      <c r="B81" s="84"/>
      <c r="C81" s="84"/>
      <c r="D81" s="84"/>
      <c r="E81" s="85"/>
      <c r="F81" s="84"/>
      <c r="G81" s="84"/>
      <c r="H81" s="84"/>
      <c r="I81" s="84"/>
      <c r="J81" s="84"/>
      <c r="K81" s="84"/>
      <c r="L81" s="84"/>
      <c r="M81" s="84"/>
      <c r="Q81" s="84"/>
      <c r="R81" s="86"/>
      <c r="S81" s="85"/>
      <c r="T81" s="84"/>
      <c r="U81" s="84"/>
      <c r="V81" s="84"/>
      <c r="W81" s="84"/>
    </row>
    <row r="82" spans="1:23" x14ac:dyDescent="0.4">
      <c r="A82" s="84"/>
      <c r="B82" s="84"/>
      <c r="C82" s="84"/>
      <c r="D82" s="84"/>
      <c r="E82" s="85"/>
      <c r="F82" s="84"/>
      <c r="G82" s="84"/>
      <c r="H82" s="84"/>
      <c r="I82" s="84"/>
      <c r="J82" s="84"/>
      <c r="K82" s="84"/>
      <c r="L82" s="84"/>
      <c r="M82" s="84"/>
      <c r="Q82" s="84"/>
      <c r="R82" s="86"/>
      <c r="S82" s="85"/>
      <c r="T82" s="84"/>
      <c r="U82" s="84"/>
      <c r="V82" s="84"/>
      <c r="W82" s="84"/>
    </row>
    <row r="83" spans="1:23" x14ac:dyDescent="0.4">
      <c r="A83" s="84"/>
      <c r="B83" s="84"/>
      <c r="C83" s="84"/>
      <c r="D83" s="84"/>
      <c r="E83" s="85"/>
      <c r="F83" s="84"/>
      <c r="G83" s="84"/>
      <c r="H83" s="84"/>
      <c r="I83" s="84"/>
      <c r="J83" s="84"/>
      <c r="K83" s="84"/>
      <c r="L83" s="84"/>
      <c r="M83" s="84"/>
      <c r="Q83" s="84"/>
      <c r="R83" s="86"/>
      <c r="S83" s="85"/>
      <c r="T83" s="84"/>
      <c r="U83" s="84"/>
      <c r="V83" s="84"/>
      <c r="W83" s="84"/>
    </row>
    <row r="84" spans="1:23" s="87" customFormat="1" x14ac:dyDescent="0.4">
      <c r="A84" s="84"/>
      <c r="B84" s="84"/>
      <c r="C84" s="84"/>
      <c r="D84" s="84"/>
      <c r="E84" s="85"/>
      <c r="F84" s="84"/>
      <c r="G84" s="84"/>
      <c r="H84" s="84"/>
      <c r="I84" s="84"/>
      <c r="J84" s="84"/>
      <c r="K84" s="84"/>
      <c r="L84" s="84"/>
      <c r="M84" s="84"/>
      <c r="N84" s="59"/>
      <c r="O84" s="59"/>
      <c r="P84" s="59"/>
      <c r="Q84" s="84"/>
      <c r="R84" s="86"/>
      <c r="S84" s="85"/>
      <c r="T84" s="84"/>
      <c r="U84" s="84"/>
      <c r="V84" s="84"/>
      <c r="W84" s="84"/>
    </row>
    <row r="85" spans="1:23" s="87" customFormat="1" x14ac:dyDescent="0.4">
      <c r="A85" s="84"/>
      <c r="B85" s="84"/>
      <c r="C85" s="84"/>
      <c r="D85" s="84"/>
      <c r="E85" s="85"/>
      <c r="F85" s="84"/>
      <c r="G85" s="84"/>
      <c r="H85" s="84"/>
      <c r="I85" s="84"/>
      <c r="J85" s="84"/>
      <c r="K85" s="84"/>
      <c r="L85" s="84"/>
      <c r="M85" s="84"/>
      <c r="N85" s="59"/>
      <c r="O85" s="59"/>
      <c r="P85" s="59"/>
      <c r="Q85" s="84"/>
      <c r="R85" s="86"/>
      <c r="S85" s="85"/>
      <c r="T85" s="84"/>
      <c r="U85" s="84"/>
      <c r="V85" s="84"/>
      <c r="W85" s="84"/>
    </row>
    <row r="86" spans="1:23" s="87" customFormat="1" x14ac:dyDescent="0.4">
      <c r="A86" s="84"/>
      <c r="B86" s="84"/>
      <c r="C86" s="84"/>
      <c r="D86" s="84"/>
      <c r="E86" s="85"/>
      <c r="F86" s="84"/>
      <c r="G86" s="84"/>
      <c r="H86" s="84"/>
      <c r="I86" s="84"/>
      <c r="J86" s="84"/>
      <c r="K86" s="84"/>
      <c r="L86" s="84"/>
      <c r="M86" s="84"/>
      <c r="N86" s="59"/>
      <c r="O86" s="59"/>
      <c r="P86" s="59"/>
      <c r="Q86" s="84"/>
      <c r="R86" s="86"/>
      <c r="S86" s="85"/>
      <c r="T86" s="84"/>
      <c r="U86" s="84"/>
      <c r="V86" s="84"/>
      <c r="W86" s="84"/>
    </row>
    <row r="87" spans="1:23" s="87" customFormat="1" x14ac:dyDescent="0.4">
      <c r="A87" s="84"/>
      <c r="B87" s="84"/>
      <c r="C87" s="84"/>
      <c r="D87" s="84"/>
      <c r="E87" s="85"/>
      <c r="F87" s="84"/>
      <c r="G87" s="84"/>
      <c r="H87" s="84"/>
      <c r="I87" s="84"/>
      <c r="J87" s="84"/>
      <c r="K87" s="84"/>
      <c r="L87" s="84"/>
      <c r="M87" s="84"/>
      <c r="N87" s="59"/>
      <c r="O87" s="59"/>
      <c r="P87" s="59"/>
      <c r="Q87" s="84"/>
      <c r="R87" s="86"/>
      <c r="S87" s="85"/>
      <c r="T87" s="84"/>
      <c r="U87" s="84"/>
      <c r="V87" s="84"/>
      <c r="W87" s="84"/>
    </row>
    <row r="88" spans="1:23" s="87" customFormat="1" x14ac:dyDescent="0.4">
      <c r="A88" s="84"/>
      <c r="B88" s="84"/>
      <c r="C88" s="84"/>
      <c r="D88" s="84"/>
      <c r="E88" s="85"/>
      <c r="F88" s="84"/>
      <c r="G88" s="84"/>
      <c r="H88" s="84"/>
      <c r="I88" s="84"/>
      <c r="J88" s="84"/>
      <c r="K88" s="84"/>
      <c r="L88" s="84"/>
      <c r="M88" s="84"/>
      <c r="N88" s="59"/>
      <c r="O88" s="59"/>
      <c r="P88" s="59"/>
      <c r="Q88" s="84"/>
      <c r="R88" s="86"/>
      <c r="S88" s="85"/>
      <c r="T88" s="84"/>
      <c r="U88" s="84"/>
      <c r="V88" s="84"/>
      <c r="W88" s="84"/>
    </row>
    <row r="89" spans="1:23" s="87" customFormat="1" x14ac:dyDescent="0.4">
      <c r="A89" s="84"/>
      <c r="B89" s="84"/>
      <c r="C89" s="84"/>
      <c r="D89" s="84"/>
      <c r="E89" s="85"/>
      <c r="F89" s="84"/>
      <c r="G89" s="84"/>
      <c r="H89" s="84"/>
      <c r="I89" s="84"/>
      <c r="J89" s="84"/>
      <c r="K89" s="84"/>
      <c r="L89" s="84"/>
      <c r="M89" s="84"/>
      <c r="N89" s="59"/>
      <c r="O89" s="59"/>
      <c r="P89" s="59"/>
      <c r="Q89" s="84"/>
      <c r="R89" s="86"/>
      <c r="S89" s="85"/>
      <c r="T89" s="84"/>
      <c r="U89" s="84"/>
      <c r="V89" s="84"/>
      <c r="W89" s="84"/>
    </row>
    <row r="90" spans="1:23" x14ac:dyDescent="0.4">
      <c r="A90" s="84"/>
      <c r="B90" s="84"/>
      <c r="C90" s="84"/>
      <c r="D90" s="84"/>
      <c r="E90" s="85"/>
      <c r="F90" s="84"/>
      <c r="G90" s="84"/>
      <c r="H90" s="84"/>
      <c r="I90" s="84"/>
      <c r="J90" s="84"/>
      <c r="K90" s="84"/>
      <c r="L90" s="84"/>
      <c r="M90" s="84"/>
      <c r="Q90" s="84"/>
      <c r="R90" s="86"/>
      <c r="S90" s="85"/>
      <c r="T90" s="84"/>
      <c r="U90" s="84"/>
      <c r="V90" s="84"/>
      <c r="W90" s="84"/>
    </row>
    <row r="91" spans="1:23" x14ac:dyDescent="0.4">
      <c r="A91" s="84"/>
      <c r="B91" s="84"/>
      <c r="C91" s="84"/>
      <c r="D91" s="84"/>
      <c r="E91" s="85"/>
      <c r="F91" s="84"/>
      <c r="G91" s="84"/>
      <c r="H91" s="84"/>
      <c r="I91" s="84"/>
      <c r="J91" s="84"/>
      <c r="K91" s="84"/>
      <c r="L91" s="84"/>
      <c r="M91" s="84"/>
      <c r="Q91" s="84"/>
      <c r="R91" s="86"/>
      <c r="S91" s="85"/>
      <c r="T91" s="84"/>
      <c r="U91" s="84"/>
      <c r="V91" s="84"/>
      <c r="W91" s="84"/>
    </row>
    <row r="92" spans="1:23" x14ac:dyDescent="0.4">
      <c r="A92" s="84"/>
      <c r="B92" s="84"/>
      <c r="C92" s="84"/>
      <c r="D92" s="84"/>
      <c r="E92" s="85"/>
      <c r="F92" s="84"/>
      <c r="G92" s="84"/>
      <c r="H92" s="84"/>
      <c r="I92" s="84"/>
      <c r="J92" s="84"/>
      <c r="K92" s="84"/>
      <c r="L92" s="84"/>
      <c r="M92" s="84"/>
      <c r="Q92" s="84"/>
      <c r="R92" s="86"/>
      <c r="S92" s="85"/>
      <c r="T92" s="84"/>
      <c r="U92" s="84"/>
      <c r="V92" s="84"/>
      <c r="W92" s="84"/>
    </row>
    <row r="93" spans="1:23" x14ac:dyDescent="0.4">
      <c r="A93" s="84"/>
      <c r="B93" s="84"/>
      <c r="C93" s="84"/>
      <c r="D93" s="84"/>
      <c r="E93" s="85"/>
      <c r="F93" s="84"/>
      <c r="G93" s="84"/>
      <c r="H93" s="84"/>
      <c r="I93" s="84"/>
      <c r="J93" s="84"/>
      <c r="K93" s="84"/>
      <c r="L93" s="84"/>
      <c r="M93" s="84"/>
      <c r="Q93" s="84"/>
      <c r="R93" s="86"/>
      <c r="S93" s="85"/>
      <c r="T93" s="84"/>
      <c r="U93" s="84"/>
      <c r="V93" s="84"/>
      <c r="W93" s="84"/>
    </row>
    <row r="94" spans="1:23" x14ac:dyDescent="0.4">
      <c r="A94" s="84"/>
      <c r="B94" s="84"/>
      <c r="C94" s="84"/>
      <c r="D94" s="84"/>
      <c r="E94" s="85"/>
      <c r="F94" s="84"/>
      <c r="G94" s="84"/>
      <c r="H94" s="84"/>
      <c r="I94" s="84"/>
      <c r="J94" s="84"/>
      <c r="K94" s="84"/>
      <c r="L94" s="84"/>
      <c r="M94" s="84"/>
      <c r="Q94" s="84"/>
      <c r="R94" s="86"/>
      <c r="S94" s="85"/>
      <c r="T94" s="84"/>
      <c r="U94" s="84"/>
      <c r="V94" s="84"/>
      <c r="W94" s="84"/>
    </row>
    <row r="95" spans="1:23" x14ac:dyDescent="0.4">
      <c r="A95" s="84"/>
      <c r="B95" s="84"/>
      <c r="C95" s="84"/>
      <c r="D95" s="84"/>
      <c r="E95" s="85"/>
      <c r="F95" s="84"/>
      <c r="G95" s="84"/>
      <c r="H95" s="84"/>
      <c r="I95" s="84"/>
      <c r="J95" s="84"/>
      <c r="K95" s="84"/>
      <c r="L95" s="84"/>
      <c r="M95" s="84"/>
      <c r="Q95" s="84"/>
      <c r="R95" s="86"/>
      <c r="S95" s="85"/>
      <c r="T95" s="84"/>
      <c r="U95" s="84"/>
      <c r="V95" s="84"/>
      <c r="W95" s="84"/>
    </row>
    <row r="96" spans="1:23" x14ac:dyDescent="0.4">
      <c r="A96" s="84"/>
      <c r="B96" s="84"/>
      <c r="C96" s="84"/>
      <c r="D96" s="84"/>
      <c r="E96" s="85"/>
      <c r="F96" s="84"/>
      <c r="G96" s="84"/>
      <c r="H96" s="84"/>
      <c r="I96" s="84"/>
      <c r="J96" s="84"/>
      <c r="K96" s="84"/>
      <c r="L96" s="84"/>
      <c r="M96" s="84"/>
      <c r="Q96" s="84"/>
      <c r="R96" s="86"/>
      <c r="S96" s="85"/>
      <c r="T96" s="84"/>
      <c r="U96" s="84"/>
      <c r="V96" s="84"/>
      <c r="W96" s="84"/>
    </row>
    <row r="97" spans="1:23" x14ac:dyDescent="0.4">
      <c r="A97" s="84"/>
      <c r="B97" s="84"/>
      <c r="C97" s="84"/>
      <c r="D97" s="84"/>
      <c r="E97" s="85"/>
      <c r="F97" s="84"/>
      <c r="G97" s="84"/>
      <c r="H97" s="84"/>
      <c r="I97" s="84"/>
      <c r="J97" s="84"/>
      <c r="K97" s="84"/>
      <c r="L97" s="84"/>
      <c r="M97" s="84"/>
      <c r="Q97" s="84"/>
      <c r="R97" s="86"/>
      <c r="S97" s="85"/>
      <c r="T97" s="84"/>
      <c r="U97" s="84"/>
      <c r="V97" s="84"/>
      <c r="W97" s="84"/>
    </row>
    <row r="98" spans="1:23" s="87" customFormat="1" x14ac:dyDescent="0.4">
      <c r="A98" s="84"/>
      <c r="B98" s="84"/>
      <c r="C98" s="84"/>
      <c r="D98" s="84"/>
      <c r="E98" s="85"/>
      <c r="F98" s="84"/>
      <c r="G98" s="84"/>
      <c r="H98" s="84"/>
      <c r="I98" s="84"/>
      <c r="J98" s="84"/>
      <c r="K98" s="84"/>
      <c r="L98" s="84"/>
      <c r="M98" s="84"/>
      <c r="N98" s="59"/>
      <c r="O98" s="59"/>
      <c r="P98" s="59"/>
      <c r="Q98" s="84"/>
      <c r="R98" s="86"/>
      <c r="S98" s="85"/>
      <c r="T98" s="84"/>
      <c r="U98" s="84"/>
      <c r="V98" s="84"/>
      <c r="W98" s="84"/>
    </row>
    <row r="99" spans="1:23" s="87" customFormat="1" x14ac:dyDescent="0.4">
      <c r="A99" s="84"/>
      <c r="B99" s="84"/>
      <c r="C99" s="84"/>
      <c r="D99" s="84"/>
      <c r="E99" s="85"/>
      <c r="F99" s="84"/>
      <c r="G99" s="84"/>
      <c r="H99" s="84"/>
      <c r="I99" s="84"/>
      <c r="J99" s="84"/>
      <c r="K99" s="84"/>
      <c r="L99" s="84"/>
      <c r="M99" s="84"/>
      <c r="N99" s="59"/>
      <c r="O99" s="59"/>
      <c r="P99" s="59"/>
      <c r="Q99" s="84"/>
      <c r="R99" s="86"/>
      <c r="S99" s="85"/>
      <c r="T99" s="84"/>
      <c r="U99" s="84"/>
      <c r="V99" s="84"/>
      <c r="W99" s="84"/>
    </row>
  </sheetData>
  <autoFilter ref="A7:W59" xr:uid="{00000000-0009-0000-0000-000003000000}"/>
  <mergeCells count="40">
    <mergeCell ref="C1:D1"/>
    <mergeCell ref="A2:W2"/>
    <mergeCell ref="A3:W3"/>
    <mergeCell ref="A4:C4"/>
    <mergeCell ref="Q4:S4"/>
    <mergeCell ref="T5:T7"/>
    <mergeCell ref="A5:A7"/>
    <mergeCell ref="G5:G7"/>
    <mergeCell ref="W5:W7"/>
    <mergeCell ref="U5:U7"/>
    <mergeCell ref="E5:E7"/>
    <mergeCell ref="A58:W58"/>
    <mergeCell ref="V5:V7"/>
    <mergeCell ref="Q5:Q7"/>
    <mergeCell ref="R5:R7"/>
    <mergeCell ref="S5:S7"/>
    <mergeCell ref="B5:B7"/>
    <mergeCell ref="F5:F7"/>
    <mergeCell ref="I5:I7"/>
    <mergeCell ref="J5:J7"/>
    <mergeCell ref="K5:K7"/>
    <mergeCell ref="L5:L7"/>
    <mergeCell ref="D5:D7"/>
    <mergeCell ref="M5:M7"/>
    <mergeCell ref="C5:C7"/>
    <mergeCell ref="H5:H7"/>
    <mergeCell ref="N5:P5"/>
    <mergeCell ref="V8:V9"/>
    <mergeCell ref="W8:W9"/>
    <mergeCell ref="A57:D57"/>
    <mergeCell ref="F8:F9"/>
    <mergeCell ref="S8:S9"/>
    <mergeCell ref="T8:T9"/>
    <mergeCell ref="U8:U9"/>
    <mergeCell ref="F11:F12"/>
    <mergeCell ref="S11:S12"/>
    <mergeCell ref="T11:T12"/>
    <mergeCell ref="U11:U12"/>
    <mergeCell ref="V11:V12"/>
    <mergeCell ref="W11:W12"/>
  </mergeCells>
  <phoneticPr fontId="17" type="noConversion"/>
  <pageMargins left="0" right="0" top="0" bottom="0" header="0.31496062992125984" footer="0.31496062992125984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31"/>
  <sheetViews>
    <sheetView zoomScaleNormal="100" workbookViewId="0">
      <pane ySplit="7" topLeftCell="A8" activePane="bottomLeft" state="frozen"/>
      <selection pane="bottomLeft" activeCell="D20" sqref="D20"/>
    </sheetView>
  </sheetViews>
  <sheetFormatPr defaultColWidth="5.625" defaultRowHeight="15.75" x14ac:dyDescent="0.4"/>
  <cols>
    <col min="1" max="1" width="7" style="81" customWidth="1"/>
    <col min="2" max="2" width="4.75" style="81" bestFit="1" customWidth="1"/>
    <col min="3" max="3" width="20.375" style="66" bestFit="1" customWidth="1"/>
    <col min="4" max="4" width="38.625" style="66" customWidth="1"/>
    <col min="5" max="13" width="4.875" style="82" customWidth="1"/>
    <col min="14" max="14" width="3.875" style="88" customWidth="1"/>
    <col min="15" max="16" width="3.875" style="59" customWidth="1"/>
    <col min="17" max="17" width="4.75" style="82" customWidth="1"/>
    <col min="18" max="18" width="7" style="94" customWidth="1"/>
    <col min="19" max="19" width="7.125" style="82" customWidth="1"/>
    <col min="20" max="20" width="7.5" style="82" customWidth="1"/>
    <col min="21" max="21" width="6.625" style="82" customWidth="1"/>
    <col min="22" max="22" width="6" style="82" customWidth="1"/>
    <col min="23" max="23" width="9.5" style="66" customWidth="1"/>
    <col min="24" max="24" width="9.125" style="66" customWidth="1"/>
    <col min="25" max="16384" width="5.625" style="66"/>
  </cols>
  <sheetData>
    <row r="1" spans="1:23" s="59" customFormat="1" x14ac:dyDescent="0.4">
      <c r="A1" s="58" t="s">
        <v>19</v>
      </c>
      <c r="C1" s="184"/>
      <c r="D1" s="184"/>
      <c r="E1" s="88"/>
      <c r="F1" s="88"/>
      <c r="G1" s="88"/>
      <c r="H1" s="88"/>
      <c r="I1" s="88"/>
      <c r="J1" s="88"/>
      <c r="K1" s="88"/>
      <c r="L1" s="88"/>
      <c r="N1" s="88"/>
      <c r="Q1" s="88"/>
      <c r="R1" s="89"/>
    </row>
    <row r="2" spans="1:23" s="59" customFormat="1" ht="20.25" x14ac:dyDescent="0.45">
      <c r="A2" s="130" t="s">
        <v>96</v>
      </c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</row>
    <row r="3" spans="1:23" s="59" customFormat="1" x14ac:dyDescent="0.4">
      <c r="A3" s="186"/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</row>
    <row r="4" spans="1:23" s="65" customFormat="1" x14ac:dyDescent="0.4">
      <c r="A4" s="187" t="s">
        <v>7</v>
      </c>
      <c r="B4" s="187"/>
      <c r="C4" s="187"/>
      <c r="D4" s="62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188"/>
      <c r="R4" s="188"/>
      <c r="S4" s="188"/>
      <c r="T4" s="64"/>
      <c r="U4" s="64"/>
      <c r="V4" s="64"/>
      <c r="W4" s="63"/>
    </row>
    <row r="5" spans="1:23" s="72" customFormat="1" ht="13.5" customHeight="1" x14ac:dyDescent="0.4">
      <c r="A5" s="163" t="s">
        <v>8</v>
      </c>
      <c r="B5" s="163" t="s">
        <v>9</v>
      </c>
      <c r="C5" s="163" t="s">
        <v>20</v>
      </c>
      <c r="D5" s="163" t="s">
        <v>21</v>
      </c>
      <c r="E5" s="163" t="s">
        <v>3</v>
      </c>
      <c r="F5" s="163" t="s">
        <v>22</v>
      </c>
      <c r="G5" s="163" t="s">
        <v>86</v>
      </c>
      <c r="H5" s="163" t="s">
        <v>87</v>
      </c>
      <c r="I5" s="163" t="s">
        <v>23</v>
      </c>
      <c r="J5" s="163" t="s">
        <v>24</v>
      </c>
      <c r="K5" s="163" t="s">
        <v>25</v>
      </c>
      <c r="L5" s="163" t="s">
        <v>26</v>
      </c>
      <c r="M5" s="163" t="s">
        <v>27</v>
      </c>
      <c r="N5" s="163" t="s">
        <v>28</v>
      </c>
      <c r="O5" s="163"/>
      <c r="P5" s="163"/>
      <c r="Q5" s="163" t="s">
        <v>29</v>
      </c>
      <c r="R5" s="192" t="s">
        <v>30</v>
      </c>
      <c r="S5" s="163" t="s">
        <v>11</v>
      </c>
      <c r="T5" s="163" t="s">
        <v>12</v>
      </c>
      <c r="U5" s="163" t="s">
        <v>13</v>
      </c>
      <c r="V5" s="163" t="s">
        <v>78</v>
      </c>
      <c r="W5" s="163" t="s">
        <v>14</v>
      </c>
    </row>
    <row r="6" spans="1:23" s="72" customFormat="1" ht="28.5" customHeight="1" x14ac:dyDescent="0.4">
      <c r="A6" s="163"/>
      <c r="B6" s="163"/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02" t="s">
        <v>33</v>
      </c>
      <c r="O6" s="102" t="s">
        <v>34</v>
      </c>
      <c r="P6" s="102" t="s">
        <v>35</v>
      </c>
      <c r="Q6" s="163"/>
      <c r="R6" s="192"/>
      <c r="S6" s="163"/>
      <c r="T6" s="163"/>
      <c r="U6" s="163"/>
      <c r="V6" s="163"/>
      <c r="W6" s="163"/>
    </row>
    <row r="7" spans="1:23" s="72" customFormat="1" ht="18.75" x14ac:dyDescent="0.4">
      <c r="A7" s="163"/>
      <c r="B7" s="163"/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3"/>
      <c r="N7" s="102" t="s">
        <v>36</v>
      </c>
      <c r="O7" s="102" t="s">
        <v>37</v>
      </c>
      <c r="P7" s="102"/>
      <c r="Q7" s="163"/>
      <c r="R7" s="192"/>
      <c r="S7" s="163"/>
      <c r="T7" s="163"/>
      <c r="U7" s="163"/>
      <c r="V7" s="163"/>
      <c r="W7" s="163"/>
    </row>
    <row r="8" spans="1:23" s="72" customFormat="1" ht="14.25" customHeight="1" x14ac:dyDescent="0.4">
      <c r="A8" s="67" t="s">
        <v>297</v>
      </c>
      <c r="B8" s="70" t="s">
        <v>304</v>
      </c>
      <c r="C8" s="68" t="s">
        <v>151</v>
      </c>
      <c r="D8" s="68" t="s">
        <v>143</v>
      </c>
      <c r="E8" s="68">
        <v>32</v>
      </c>
      <c r="F8" s="181">
        <f>SUM(E8:E10)</f>
        <v>96</v>
      </c>
      <c r="G8" s="69"/>
      <c r="H8" s="70"/>
      <c r="I8" s="68">
        <v>12</v>
      </c>
      <c r="J8" s="68">
        <v>20</v>
      </c>
      <c r="K8" s="70"/>
      <c r="L8" s="68">
        <v>49</v>
      </c>
      <c r="M8" s="70">
        <f>IF(L8&lt;=50,1,IF(L8&lt;=100,1+(L8-50)*0.01,1.5))</f>
        <v>1</v>
      </c>
      <c r="N8" s="70">
        <v>1</v>
      </c>
      <c r="O8" s="70"/>
      <c r="P8" s="70"/>
      <c r="Q8" s="70">
        <v>1</v>
      </c>
      <c r="R8" s="71">
        <f t="shared" ref="R8:R71" si="0">E8*M8*Q8</f>
        <v>32</v>
      </c>
      <c r="S8" s="176">
        <f>SUM(R8:R10)</f>
        <v>96</v>
      </c>
      <c r="T8" s="176">
        <f>S8</f>
        <v>96</v>
      </c>
      <c r="U8" s="176">
        <v>0</v>
      </c>
      <c r="V8" s="176">
        <f>F8</f>
        <v>96</v>
      </c>
      <c r="W8" s="176"/>
    </row>
    <row r="9" spans="1:23" s="72" customFormat="1" ht="14.25" customHeight="1" x14ac:dyDescent="0.4">
      <c r="A9" s="67" t="s">
        <v>239</v>
      </c>
      <c r="B9" s="70" t="s">
        <v>304</v>
      </c>
      <c r="C9" s="68" t="s">
        <v>151</v>
      </c>
      <c r="D9" s="68" t="s">
        <v>142</v>
      </c>
      <c r="E9" s="68">
        <v>32</v>
      </c>
      <c r="F9" s="190"/>
      <c r="G9" s="69"/>
      <c r="H9" s="70"/>
      <c r="I9" s="68">
        <v>12</v>
      </c>
      <c r="J9" s="68">
        <v>20</v>
      </c>
      <c r="K9" s="70"/>
      <c r="L9" s="68">
        <v>49</v>
      </c>
      <c r="M9" s="70">
        <f t="shared" ref="M9:M72" si="1">IF(L9&lt;=50,1,IF(L9&lt;=100,1+(L9-50)*0.01,1.5))</f>
        <v>1</v>
      </c>
      <c r="N9" s="70">
        <v>1</v>
      </c>
      <c r="O9" s="70"/>
      <c r="P9" s="70"/>
      <c r="Q9" s="70">
        <v>1</v>
      </c>
      <c r="R9" s="71">
        <f t="shared" si="0"/>
        <v>32</v>
      </c>
      <c r="S9" s="189"/>
      <c r="T9" s="189"/>
      <c r="U9" s="189"/>
      <c r="V9" s="189"/>
      <c r="W9" s="189"/>
    </row>
    <row r="10" spans="1:23" s="72" customFormat="1" ht="14.25" customHeight="1" x14ac:dyDescent="0.4">
      <c r="A10" s="67" t="s">
        <v>239</v>
      </c>
      <c r="B10" s="70" t="s">
        <v>304</v>
      </c>
      <c r="C10" s="68" t="s">
        <v>151</v>
      </c>
      <c r="D10" s="68" t="s">
        <v>121</v>
      </c>
      <c r="E10" s="68">
        <v>32</v>
      </c>
      <c r="F10" s="182"/>
      <c r="G10" s="69"/>
      <c r="H10" s="70"/>
      <c r="I10" s="68">
        <v>12</v>
      </c>
      <c r="J10" s="68">
        <v>20</v>
      </c>
      <c r="K10" s="70"/>
      <c r="L10" s="68">
        <v>43</v>
      </c>
      <c r="M10" s="70">
        <f t="shared" si="1"/>
        <v>1</v>
      </c>
      <c r="N10" s="70">
        <v>1</v>
      </c>
      <c r="O10" s="70"/>
      <c r="P10" s="70"/>
      <c r="Q10" s="70">
        <v>1</v>
      </c>
      <c r="R10" s="71">
        <f t="shared" si="0"/>
        <v>32</v>
      </c>
      <c r="S10" s="177"/>
      <c r="T10" s="177"/>
      <c r="U10" s="177"/>
      <c r="V10" s="177"/>
      <c r="W10" s="177"/>
    </row>
    <row r="11" spans="1:23" s="72" customFormat="1" ht="14.25" customHeight="1" x14ac:dyDescent="0.4">
      <c r="A11" s="67" t="s">
        <v>240</v>
      </c>
      <c r="B11" s="70" t="s">
        <v>305</v>
      </c>
      <c r="C11" s="68" t="s">
        <v>209</v>
      </c>
      <c r="D11" s="68" t="s">
        <v>241</v>
      </c>
      <c r="E11" s="68">
        <v>72</v>
      </c>
      <c r="F11" s="69"/>
      <c r="G11" s="69"/>
      <c r="H11" s="70"/>
      <c r="I11" s="68">
        <v>24</v>
      </c>
      <c r="J11" s="68">
        <v>48</v>
      </c>
      <c r="K11" s="70"/>
      <c r="L11" s="68">
        <v>46</v>
      </c>
      <c r="M11" s="70">
        <f t="shared" si="1"/>
        <v>1</v>
      </c>
      <c r="N11" s="70">
        <v>1</v>
      </c>
      <c r="O11" s="70"/>
      <c r="P11" s="70"/>
      <c r="Q11" s="70">
        <v>1</v>
      </c>
      <c r="R11" s="71">
        <f t="shared" si="0"/>
        <v>72</v>
      </c>
      <c r="S11" s="70"/>
      <c r="T11" s="70"/>
      <c r="U11" s="70"/>
      <c r="V11" s="70"/>
      <c r="W11" s="70"/>
    </row>
    <row r="12" spans="1:23" s="72" customFormat="1" ht="14.25" customHeight="1" x14ac:dyDescent="0.4">
      <c r="A12" s="67" t="s">
        <v>240</v>
      </c>
      <c r="B12" s="70" t="s">
        <v>305</v>
      </c>
      <c r="C12" s="68" t="s">
        <v>209</v>
      </c>
      <c r="D12" s="68" t="s">
        <v>242</v>
      </c>
      <c r="E12" s="68">
        <v>72</v>
      </c>
      <c r="F12" s="69"/>
      <c r="G12" s="69"/>
      <c r="H12" s="70"/>
      <c r="I12" s="68">
        <v>24</v>
      </c>
      <c r="J12" s="68">
        <v>48</v>
      </c>
      <c r="K12" s="70"/>
      <c r="L12" s="68">
        <v>48</v>
      </c>
      <c r="M12" s="70">
        <f t="shared" si="1"/>
        <v>1</v>
      </c>
      <c r="N12" s="70">
        <v>1</v>
      </c>
      <c r="O12" s="70"/>
      <c r="P12" s="70"/>
      <c r="Q12" s="70">
        <v>1</v>
      </c>
      <c r="R12" s="71">
        <f t="shared" si="0"/>
        <v>72</v>
      </c>
      <c r="S12" s="70"/>
      <c r="T12" s="70"/>
      <c r="U12" s="70"/>
      <c r="V12" s="70"/>
      <c r="W12" s="70"/>
    </row>
    <row r="13" spans="1:23" s="72" customFormat="1" ht="14.25" customHeight="1" x14ac:dyDescent="0.4">
      <c r="A13" s="67" t="s">
        <v>243</v>
      </c>
      <c r="B13" s="70" t="s">
        <v>305</v>
      </c>
      <c r="C13" s="68" t="s">
        <v>244</v>
      </c>
      <c r="D13" s="68" t="s">
        <v>122</v>
      </c>
      <c r="E13" s="68">
        <v>56</v>
      </c>
      <c r="F13" s="69"/>
      <c r="G13" s="69"/>
      <c r="H13" s="70"/>
      <c r="I13" s="68">
        <v>32</v>
      </c>
      <c r="J13" s="68">
        <v>24</v>
      </c>
      <c r="K13" s="70"/>
      <c r="L13" s="68">
        <v>35</v>
      </c>
      <c r="M13" s="70">
        <f t="shared" si="1"/>
        <v>1</v>
      </c>
      <c r="N13" s="70">
        <v>1</v>
      </c>
      <c r="O13" s="70"/>
      <c r="P13" s="70"/>
      <c r="Q13" s="70">
        <v>1</v>
      </c>
      <c r="R13" s="71">
        <f t="shared" si="0"/>
        <v>56</v>
      </c>
      <c r="S13" s="70"/>
      <c r="T13" s="70"/>
      <c r="U13" s="70"/>
      <c r="V13" s="70"/>
      <c r="W13" s="70"/>
    </row>
    <row r="14" spans="1:23" s="72" customFormat="1" ht="14.25" customHeight="1" x14ac:dyDescent="0.4">
      <c r="A14" s="67" t="s">
        <v>243</v>
      </c>
      <c r="B14" s="70" t="s">
        <v>305</v>
      </c>
      <c r="C14" s="68" t="s">
        <v>244</v>
      </c>
      <c r="D14" s="68" t="s">
        <v>119</v>
      </c>
      <c r="E14" s="68">
        <v>56</v>
      </c>
      <c r="F14" s="69"/>
      <c r="G14" s="69"/>
      <c r="H14" s="70"/>
      <c r="I14" s="68">
        <v>32</v>
      </c>
      <c r="J14" s="68">
        <v>24</v>
      </c>
      <c r="K14" s="70"/>
      <c r="L14" s="68">
        <v>36</v>
      </c>
      <c r="M14" s="70">
        <f t="shared" si="1"/>
        <v>1</v>
      </c>
      <c r="N14" s="70">
        <v>1</v>
      </c>
      <c r="O14" s="70"/>
      <c r="P14" s="70"/>
      <c r="Q14" s="70">
        <v>1</v>
      </c>
      <c r="R14" s="71">
        <f t="shared" si="0"/>
        <v>56</v>
      </c>
      <c r="S14" s="70"/>
      <c r="T14" s="70"/>
      <c r="U14" s="70"/>
      <c r="V14" s="70"/>
      <c r="W14" s="70"/>
    </row>
    <row r="15" spans="1:23" s="72" customFormat="1" ht="14.25" customHeight="1" x14ac:dyDescent="0.4">
      <c r="A15" s="67" t="s">
        <v>245</v>
      </c>
      <c r="B15" s="70" t="s">
        <v>305</v>
      </c>
      <c r="C15" s="68" t="s">
        <v>193</v>
      </c>
      <c r="D15" s="68" t="s">
        <v>122</v>
      </c>
      <c r="E15" s="68">
        <v>48</v>
      </c>
      <c r="F15" s="69"/>
      <c r="G15" s="69"/>
      <c r="H15" s="70"/>
      <c r="I15" s="68">
        <v>16</v>
      </c>
      <c r="J15" s="68">
        <v>32</v>
      </c>
      <c r="K15" s="70"/>
      <c r="L15" s="68">
        <v>35</v>
      </c>
      <c r="M15" s="70">
        <f t="shared" si="1"/>
        <v>1</v>
      </c>
      <c r="N15" s="70">
        <v>1</v>
      </c>
      <c r="O15" s="70"/>
      <c r="P15" s="70"/>
      <c r="Q15" s="70">
        <v>1</v>
      </c>
      <c r="R15" s="71">
        <f t="shared" si="0"/>
        <v>48</v>
      </c>
      <c r="S15" s="70"/>
      <c r="T15" s="70"/>
      <c r="U15" s="70"/>
      <c r="V15" s="70"/>
      <c r="W15" s="70"/>
    </row>
    <row r="16" spans="1:23" s="72" customFormat="1" ht="14.25" customHeight="1" x14ac:dyDescent="0.4">
      <c r="A16" s="67" t="s">
        <v>245</v>
      </c>
      <c r="B16" s="70" t="s">
        <v>305</v>
      </c>
      <c r="C16" s="68" t="s">
        <v>193</v>
      </c>
      <c r="D16" s="68" t="s">
        <v>119</v>
      </c>
      <c r="E16" s="68">
        <v>48</v>
      </c>
      <c r="F16" s="69"/>
      <c r="G16" s="69"/>
      <c r="H16" s="70"/>
      <c r="I16" s="68">
        <v>16</v>
      </c>
      <c r="J16" s="68">
        <v>32</v>
      </c>
      <c r="K16" s="70"/>
      <c r="L16" s="68">
        <v>36</v>
      </c>
      <c r="M16" s="70">
        <f t="shared" si="1"/>
        <v>1</v>
      </c>
      <c r="N16" s="70">
        <v>1</v>
      </c>
      <c r="O16" s="70"/>
      <c r="P16" s="70"/>
      <c r="Q16" s="70">
        <v>1</v>
      </c>
      <c r="R16" s="71">
        <f t="shared" si="0"/>
        <v>48</v>
      </c>
      <c r="S16" s="70"/>
      <c r="T16" s="70"/>
      <c r="U16" s="70"/>
      <c r="V16" s="70"/>
      <c r="W16" s="70"/>
    </row>
    <row r="17" spans="1:23" s="72" customFormat="1" ht="14.25" customHeight="1" x14ac:dyDescent="0.4">
      <c r="A17" s="67" t="s">
        <v>246</v>
      </c>
      <c r="B17" s="70" t="s">
        <v>305</v>
      </c>
      <c r="C17" s="68" t="s">
        <v>228</v>
      </c>
      <c r="D17" s="68" t="s">
        <v>164</v>
      </c>
      <c r="E17" s="68">
        <v>32</v>
      </c>
      <c r="F17" s="69"/>
      <c r="G17" s="69"/>
      <c r="H17" s="70"/>
      <c r="I17" s="68">
        <v>12</v>
      </c>
      <c r="J17" s="68">
        <v>20</v>
      </c>
      <c r="K17" s="70"/>
      <c r="L17" s="68">
        <v>46</v>
      </c>
      <c r="M17" s="70">
        <f t="shared" si="1"/>
        <v>1</v>
      </c>
      <c r="N17" s="70">
        <v>1</v>
      </c>
      <c r="O17" s="70"/>
      <c r="P17" s="70"/>
      <c r="Q17" s="70">
        <v>1</v>
      </c>
      <c r="R17" s="71">
        <f t="shared" si="0"/>
        <v>32</v>
      </c>
      <c r="S17" s="70"/>
      <c r="T17" s="70"/>
      <c r="U17" s="70"/>
      <c r="V17" s="70"/>
      <c r="W17" s="70"/>
    </row>
    <row r="18" spans="1:23" s="72" customFormat="1" ht="14.25" customHeight="1" x14ac:dyDescent="0.4">
      <c r="A18" s="67" t="s">
        <v>247</v>
      </c>
      <c r="B18" s="70" t="s">
        <v>305</v>
      </c>
      <c r="C18" s="68" t="s">
        <v>183</v>
      </c>
      <c r="D18" s="68" t="s">
        <v>242</v>
      </c>
      <c r="E18" s="68">
        <v>56</v>
      </c>
      <c r="F18" s="69"/>
      <c r="G18" s="69"/>
      <c r="H18" s="70"/>
      <c r="I18" s="68">
        <v>24</v>
      </c>
      <c r="J18" s="68">
        <v>32</v>
      </c>
      <c r="K18" s="70"/>
      <c r="L18" s="68">
        <v>48</v>
      </c>
      <c r="M18" s="70">
        <f t="shared" si="1"/>
        <v>1</v>
      </c>
      <c r="N18" s="70">
        <v>1</v>
      </c>
      <c r="O18" s="70"/>
      <c r="P18" s="70"/>
      <c r="Q18" s="70">
        <v>1</v>
      </c>
      <c r="R18" s="71">
        <f t="shared" si="0"/>
        <v>56</v>
      </c>
      <c r="S18" s="70"/>
      <c r="T18" s="70"/>
      <c r="U18" s="70"/>
      <c r="V18" s="70"/>
      <c r="W18" s="70"/>
    </row>
    <row r="19" spans="1:23" s="72" customFormat="1" ht="14.25" customHeight="1" x14ac:dyDescent="0.4">
      <c r="A19" s="67" t="s">
        <v>247</v>
      </c>
      <c r="B19" s="70" t="s">
        <v>305</v>
      </c>
      <c r="C19" s="68" t="s">
        <v>131</v>
      </c>
      <c r="D19" s="68" t="s">
        <v>138</v>
      </c>
      <c r="E19" s="68">
        <v>56</v>
      </c>
      <c r="F19" s="69"/>
      <c r="G19" s="69"/>
      <c r="H19" s="70"/>
      <c r="I19" s="68">
        <v>24</v>
      </c>
      <c r="J19" s="68">
        <v>32</v>
      </c>
      <c r="K19" s="70"/>
      <c r="L19" s="68">
        <v>48</v>
      </c>
      <c r="M19" s="70">
        <f t="shared" si="1"/>
        <v>1</v>
      </c>
      <c r="N19" s="70">
        <v>1</v>
      </c>
      <c r="O19" s="70"/>
      <c r="P19" s="70"/>
      <c r="Q19" s="70">
        <v>1</v>
      </c>
      <c r="R19" s="71">
        <f t="shared" si="0"/>
        <v>56</v>
      </c>
      <c r="S19" s="70"/>
      <c r="T19" s="70"/>
      <c r="U19" s="70"/>
      <c r="V19" s="70"/>
      <c r="W19" s="70"/>
    </row>
    <row r="20" spans="1:23" s="72" customFormat="1" ht="14.25" customHeight="1" x14ac:dyDescent="0.4">
      <c r="A20" s="67" t="s">
        <v>247</v>
      </c>
      <c r="B20" s="70" t="s">
        <v>305</v>
      </c>
      <c r="C20" s="68" t="s">
        <v>183</v>
      </c>
      <c r="D20" s="68" t="s">
        <v>241</v>
      </c>
      <c r="E20" s="68">
        <v>56</v>
      </c>
      <c r="F20" s="69"/>
      <c r="G20" s="69"/>
      <c r="H20" s="70"/>
      <c r="I20" s="68">
        <v>24</v>
      </c>
      <c r="J20" s="68">
        <v>32</v>
      </c>
      <c r="K20" s="70"/>
      <c r="L20" s="68">
        <v>46</v>
      </c>
      <c r="M20" s="70">
        <f t="shared" si="1"/>
        <v>1</v>
      </c>
      <c r="N20" s="70">
        <v>1</v>
      </c>
      <c r="O20" s="70"/>
      <c r="P20" s="70"/>
      <c r="Q20" s="70">
        <v>1</v>
      </c>
      <c r="R20" s="71">
        <f t="shared" si="0"/>
        <v>56</v>
      </c>
      <c r="S20" s="70"/>
      <c r="T20" s="70"/>
      <c r="U20" s="70"/>
      <c r="V20" s="70"/>
      <c r="W20" s="70"/>
    </row>
    <row r="21" spans="1:23" s="72" customFormat="1" ht="14.25" customHeight="1" x14ac:dyDescent="0.4">
      <c r="A21" s="67" t="s">
        <v>247</v>
      </c>
      <c r="B21" s="70" t="s">
        <v>305</v>
      </c>
      <c r="C21" s="68" t="s">
        <v>131</v>
      </c>
      <c r="D21" s="68" t="s">
        <v>201</v>
      </c>
      <c r="E21" s="68">
        <v>56</v>
      </c>
      <c r="F21" s="69"/>
      <c r="G21" s="69"/>
      <c r="H21" s="70"/>
      <c r="I21" s="68">
        <v>24</v>
      </c>
      <c r="J21" s="68">
        <v>32</v>
      </c>
      <c r="K21" s="70"/>
      <c r="L21" s="68">
        <v>45</v>
      </c>
      <c r="M21" s="70">
        <f t="shared" si="1"/>
        <v>1</v>
      </c>
      <c r="N21" s="70">
        <v>1</v>
      </c>
      <c r="O21" s="70"/>
      <c r="P21" s="70"/>
      <c r="Q21" s="70">
        <v>1</v>
      </c>
      <c r="R21" s="71">
        <f t="shared" si="0"/>
        <v>56</v>
      </c>
      <c r="S21" s="70"/>
      <c r="T21" s="70"/>
      <c r="U21" s="70"/>
      <c r="V21" s="70"/>
      <c r="W21" s="70"/>
    </row>
    <row r="22" spans="1:23" s="72" customFormat="1" ht="14.25" customHeight="1" x14ac:dyDescent="0.4">
      <c r="A22" s="67" t="s">
        <v>247</v>
      </c>
      <c r="B22" s="70" t="s">
        <v>305</v>
      </c>
      <c r="C22" s="68" t="s">
        <v>183</v>
      </c>
      <c r="D22" s="68" t="s">
        <v>237</v>
      </c>
      <c r="E22" s="68">
        <v>56</v>
      </c>
      <c r="F22" s="69"/>
      <c r="G22" s="69"/>
      <c r="H22" s="70"/>
      <c r="I22" s="68">
        <v>24</v>
      </c>
      <c r="J22" s="68">
        <v>32</v>
      </c>
      <c r="K22" s="70"/>
      <c r="L22" s="68">
        <v>45</v>
      </c>
      <c r="M22" s="70">
        <f t="shared" si="1"/>
        <v>1</v>
      </c>
      <c r="N22" s="70">
        <v>1</v>
      </c>
      <c r="O22" s="70"/>
      <c r="P22" s="70"/>
      <c r="Q22" s="70">
        <v>1</v>
      </c>
      <c r="R22" s="71">
        <f t="shared" si="0"/>
        <v>56</v>
      </c>
      <c r="S22" s="70"/>
      <c r="T22" s="70"/>
      <c r="U22" s="70"/>
      <c r="V22" s="70"/>
      <c r="W22" s="70"/>
    </row>
    <row r="23" spans="1:23" s="72" customFormat="1" ht="14.25" customHeight="1" x14ac:dyDescent="0.4">
      <c r="A23" s="67" t="s">
        <v>247</v>
      </c>
      <c r="B23" s="70" t="s">
        <v>305</v>
      </c>
      <c r="C23" s="68" t="s">
        <v>280</v>
      </c>
      <c r="D23" s="68" t="s">
        <v>322</v>
      </c>
      <c r="E23" s="68">
        <f>L23*3</f>
        <v>15</v>
      </c>
      <c r="F23" s="69"/>
      <c r="G23" s="69"/>
      <c r="H23" s="70"/>
      <c r="I23" s="68"/>
      <c r="J23" s="68">
        <v>15</v>
      </c>
      <c r="K23" s="70"/>
      <c r="L23" s="68">
        <v>5</v>
      </c>
      <c r="M23" s="70">
        <f t="shared" si="1"/>
        <v>1</v>
      </c>
      <c r="N23" s="70">
        <v>1</v>
      </c>
      <c r="O23" s="70"/>
      <c r="P23" s="70"/>
      <c r="Q23" s="70">
        <v>1</v>
      </c>
      <c r="R23" s="71">
        <f t="shared" si="0"/>
        <v>15</v>
      </c>
      <c r="S23" s="70"/>
      <c r="T23" s="70"/>
      <c r="U23" s="70"/>
      <c r="V23" s="70"/>
      <c r="W23" s="70"/>
    </row>
    <row r="24" spans="1:23" s="72" customFormat="1" ht="14.25" customHeight="1" x14ac:dyDescent="0.4">
      <c r="A24" s="67" t="s">
        <v>248</v>
      </c>
      <c r="B24" s="70" t="s">
        <v>304</v>
      </c>
      <c r="C24" s="68" t="s">
        <v>249</v>
      </c>
      <c r="D24" s="68" t="s">
        <v>139</v>
      </c>
      <c r="E24" s="68">
        <v>32</v>
      </c>
      <c r="F24" s="69"/>
      <c r="G24" s="69"/>
      <c r="H24" s="70"/>
      <c r="I24" s="68">
        <v>32</v>
      </c>
      <c r="J24" s="68">
        <v>0</v>
      </c>
      <c r="K24" s="70"/>
      <c r="L24" s="68">
        <v>48</v>
      </c>
      <c r="M24" s="70">
        <f t="shared" si="1"/>
        <v>1</v>
      </c>
      <c r="N24" s="70"/>
      <c r="O24" s="70">
        <v>1.1000000000000001</v>
      </c>
      <c r="P24" s="70"/>
      <c r="Q24" s="70">
        <v>1.1000000000000001</v>
      </c>
      <c r="R24" s="71">
        <f t="shared" si="0"/>
        <v>35.200000000000003</v>
      </c>
      <c r="S24" s="70"/>
      <c r="T24" s="70"/>
      <c r="U24" s="70"/>
      <c r="V24" s="70"/>
      <c r="W24" s="70"/>
    </row>
    <row r="25" spans="1:23" s="72" customFormat="1" ht="14.25" customHeight="1" x14ac:dyDescent="0.4">
      <c r="A25" s="67" t="s">
        <v>248</v>
      </c>
      <c r="B25" s="70" t="s">
        <v>304</v>
      </c>
      <c r="C25" s="68" t="s">
        <v>229</v>
      </c>
      <c r="D25" s="68" t="s">
        <v>143</v>
      </c>
      <c r="E25" s="68">
        <v>40</v>
      </c>
      <c r="F25" s="69"/>
      <c r="G25" s="69"/>
      <c r="H25" s="70"/>
      <c r="I25" s="68">
        <v>40</v>
      </c>
      <c r="J25" s="68">
        <v>0</v>
      </c>
      <c r="K25" s="70"/>
      <c r="L25" s="68">
        <v>49</v>
      </c>
      <c r="M25" s="70">
        <f t="shared" si="1"/>
        <v>1</v>
      </c>
      <c r="N25" s="70">
        <v>1</v>
      </c>
      <c r="O25" s="70"/>
      <c r="P25" s="70"/>
      <c r="Q25" s="70">
        <v>1</v>
      </c>
      <c r="R25" s="71">
        <f t="shared" si="0"/>
        <v>40</v>
      </c>
      <c r="S25" s="70"/>
      <c r="T25" s="70"/>
      <c r="U25" s="70"/>
      <c r="V25" s="70"/>
      <c r="W25" s="70"/>
    </row>
    <row r="26" spans="1:23" s="72" customFormat="1" ht="14.25" customHeight="1" x14ac:dyDescent="0.4">
      <c r="A26" s="67" t="s">
        <v>248</v>
      </c>
      <c r="B26" s="70" t="s">
        <v>304</v>
      </c>
      <c r="C26" s="68" t="s">
        <v>229</v>
      </c>
      <c r="D26" s="68" t="s">
        <v>142</v>
      </c>
      <c r="E26" s="68">
        <v>40</v>
      </c>
      <c r="F26" s="69"/>
      <c r="G26" s="69"/>
      <c r="H26" s="70"/>
      <c r="I26" s="68">
        <v>40</v>
      </c>
      <c r="J26" s="68">
        <v>0</v>
      </c>
      <c r="K26" s="70"/>
      <c r="L26" s="68">
        <v>49</v>
      </c>
      <c r="M26" s="70">
        <f t="shared" si="1"/>
        <v>1</v>
      </c>
      <c r="N26" s="70">
        <v>1</v>
      </c>
      <c r="O26" s="70"/>
      <c r="P26" s="70"/>
      <c r="Q26" s="70">
        <v>1</v>
      </c>
      <c r="R26" s="71">
        <f t="shared" si="0"/>
        <v>40</v>
      </c>
      <c r="S26" s="70"/>
      <c r="T26" s="70"/>
      <c r="U26" s="70"/>
      <c r="V26" s="70"/>
      <c r="W26" s="70"/>
    </row>
    <row r="27" spans="1:23" s="72" customFormat="1" ht="14.25" customHeight="1" x14ac:dyDescent="0.4">
      <c r="A27" s="67" t="s">
        <v>248</v>
      </c>
      <c r="B27" s="70" t="s">
        <v>304</v>
      </c>
      <c r="C27" s="68" t="s">
        <v>250</v>
      </c>
      <c r="D27" s="68" t="s">
        <v>208</v>
      </c>
      <c r="E27" s="68">
        <v>64</v>
      </c>
      <c r="F27" s="69"/>
      <c r="G27" s="69"/>
      <c r="H27" s="70"/>
      <c r="I27" s="68">
        <v>64</v>
      </c>
      <c r="J27" s="68">
        <v>0</v>
      </c>
      <c r="K27" s="70"/>
      <c r="L27" s="68">
        <v>48</v>
      </c>
      <c r="M27" s="70">
        <f t="shared" si="1"/>
        <v>1</v>
      </c>
      <c r="N27" s="70"/>
      <c r="O27" s="70">
        <v>1.1000000000000001</v>
      </c>
      <c r="P27" s="70"/>
      <c r="Q27" s="70">
        <v>1.1000000000000001</v>
      </c>
      <c r="R27" s="71">
        <f t="shared" si="0"/>
        <v>70.400000000000006</v>
      </c>
      <c r="S27" s="70"/>
      <c r="T27" s="70"/>
      <c r="U27" s="70"/>
      <c r="V27" s="70"/>
      <c r="W27" s="70"/>
    </row>
    <row r="28" spans="1:23" s="72" customFormat="1" ht="14.25" customHeight="1" x14ac:dyDescent="0.4">
      <c r="A28" s="67" t="s">
        <v>251</v>
      </c>
      <c r="B28" s="70" t="s">
        <v>304</v>
      </c>
      <c r="C28" s="68" t="s">
        <v>252</v>
      </c>
      <c r="D28" s="68" t="s">
        <v>102</v>
      </c>
      <c r="E28" s="68">
        <v>72</v>
      </c>
      <c r="F28" s="69"/>
      <c r="G28" s="69"/>
      <c r="H28" s="70"/>
      <c r="I28" s="68">
        <v>32</v>
      </c>
      <c r="J28" s="68">
        <v>40</v>
      </c>
      <c r="K28" s="70"/>
      <c r="L28" s="68">
        <v>46</v>
      </c>
      <c r="M28" s="70">
        <f t="shared" si="1"/>
        <v>1</v>
      </c>
      <c r="N28" s="70">
        <v>1</v>
      </c>
      <c r="O28" s="70"/>
      <c r="P28" s="70"/>
      <c r="Q28" s="70">
        <v>1</v>
      </c>
      <c r="R28" s="71">
        <f t="shared" si="0"/>
        <v>72</v>
      </c>
      <c r="S28" s="70"/>
      <c r="T28" s="70"/>
      <c r="U28" s="70"/>
      <c r="V28" s="70"/>
      <c r="W28" s="70"/>
    </row>
    <row r="29" spans="1:23" s="72" customFormat="1" ht="14.25" customHeight="1" x14ac:dyDescent="0.4">
      <c r="A29" s="67" t="s">
        <v>251</v>
      </c>
      <c r="B29" s="70" t="s">
        <v>304</v>
      </c>
      <c r="C29" s="68" t="s">
        <v>252</v>
      </c>
      <c r="D29" s="68" t="s">
        <v>103</v>
      </c>
      <c r="E29" s="68">
        <v>72</v>
      </c>
      <c r="F29" s="69"/>
      <c r="G29" s="69"/>
      <c r="H29" s="70"/>
      <c r="I29" s="68">
        <v>32</v>
      </c>
      <c r="J29" s="68">
        <v>40</v>
      </c>
      <c r="K29" s="70"/>
      <c r="L29" s="68">
        <v>42</v>
      </c>
      <c r="M29" s="70">
        <f t="shared" si="1"/>
        <v>1</v>
      </c>
      <c r="N29" s="70">
        <v>1</v>
      </c>
      <c r="O29" s="70"/>
      <c r="P29" s="70"/>
      <c r="Q29" s="70">
        <v>1</v>
      </c>
      <c r="R29" s="71">
        <f t="shared" si="0"/>
        <v>72</v>
      </c>
      <c r="S29" s="70"/>
      <c r="T29" s="70"/>
      <c r="U29" s="70"/>
      <c r="V29" s="70"/>
      <c r="W29" s="70"/>
    </row>
    <row r="30" spans="1:23" s="72" customFormat="1" ht="14.25" customHeight="1" x14ac:dyDescent="0.4">
      <c r="A30" s="67" t="s">
        <v>253</v>
      </c>
      <c r="B30" s="70" t="s">
        <v>305</v>
      </c>
      <c r="C30" s="68" t="s">
        <v>172</v>
      </c>
      <c r="D30" s="68" t="s">
        <v>100</v>
      </c>
      <c r="E30" s="68">
        <v>72</v>
      </c>
      <c r="F30" s="69"/>
      <c r="G30" s="69"/>
      <c r="H30" s="70"/>
      <c r="I30" s="68">
        <v>24</v>
      </c>
      <c r="J30" s="68">
        <v>48</v>
      </c>
      <c r="K30" s="70"/>
      <c r="L30" s="68">
        <v>51</v>
      </c>
      <c r="M30" s="70">
        <f t="shared" si="1"/>
        <v>1.01</v>
      </c>
      <c r="N30" s="70">
        <v>1</v>
      </c>
      <c r="O30" s="70"/>
      <c r="P30" s="70"/>
      <c r="Q30" s="70">
        <v>1</v>
      </c>
      <c r="R30" s="71">
        <f t="shared" si="0"/>
        <v>72.72</v>
      </c>
      <c r="S30" s="70"/>
      <c r="T30" s="70"/>
      <c r="U30" s="70"/>
      <c r="V30" s="70"/>
      <c r="W30" s="70"/>
    </row>
    <row r="31" spans="1:23" s="72" customFormat="1" ht="14.25" customHeight="1" x14ac:dyDescent="0.4">
      <c r="A31" s="67" t="s">
        <v>253</v>
      </c>
      <c r="B31" s="70" t="s">
        <v>305</v>
      </c>
      <c r="C31" s="68" t="s">
        <v>172</v>
      </c>
      <c r="D31" s="68" t="s">
        <v>101</v>
      </c>
      <c r="E31" s="68">
        <v>72</v>
      </c>
      <c r="F31" s="69"/>
      <c r="G31" s="69"/>
      <c r="H31" s="70"/>
      <c r="I31" s="68">
        <v>24</v>
      </c>
      <c r="J31" s="68">
        <v>48</v>
      </c>
      <c r="K31" s="70"/>
      <c r="L31" s="68">
        <v>42</v>
      </c>
      <c r="M31" s="70">
        <f t="shared" si="1"/>
        <v>1</v>
      </c>
      <c r="N31" s="70">
        <v>1</v>
      </c>
      <c r="O31" s="70"/>
      <c r="P31" s="70"/>
      <c r="Q31" s="70">
        <v>1</v>
      </c>
      <c r="R31" s="71">
        <f t="shared" si="0"/>
        <v>72</v>
      </c>
      <c r="S31" s="70"/>
      <c r="T31" s="70"/>
      <c r="U31" s="70"/>
      <c r="V31" s="70"/>
      <c r="W31" s="70"/>
    </row>
    <row r="32" spans="1:23" s="72" customFormat="1" ht="14.25" customHeight="1" x14ac:dyDescent="0.4">
      <c r="A32" s="67" t="s">
        <v>254</v>
      </c>
      <c r="B32" s="70" t="s">
        <v>304</v>
      </c>
      <c r="C32" s="68" t="s">
        <v>255</v>
      </c>
      <c r="D32" s="68" t="s">
        <v>133</v>
      </c>
      <c r="E32" s="68">
        <v>72</v>
      </c>
      <c r="F32" s="69"/>
      <c r="G32" s="69"/>
      <c r="H32" s="70"/>
      <c r="I32" s="68">
        <v>24</v>
      </c>
      <c r="J32" s="68">
        <v>48</v>
      </c>
      <c r="K32" s="70"/>
      <c r="L32" s="68">
        <v>47</v>
      </c>
      <c r="M32" s="70">
        <f t="shared" si="1"/>
        <v>1</v>
      </c>
      <c r="N32" s="70">
        <v>1</v>
      </c>
      <c r="O32" s="70"/>
      <c r="P32" s="70"/>
      <c r="Q32" s="70">
        <v>1</v>
      </c>
      <c r="R32" s="71">
        <f t="shared" si="0"/>
        <v>72</v>
      </c>
      <c r="S32" s="70"/>
      <c r="T32" s="70"/>
      <c r="U32" s="70"/>
      <c r="V32" s="70"/>
      <c r="W32" s="70"/>
    </row>
    <row r="33" spans="1:23" s="72" customFormat="1" ht="14.25" customHeight="1" x14ac:dyDescent="0.4">
      <c r="A33" s="67" t="s">
        <v>254</v>
      </c>
      <c r="B33" s="70" t="s">
        <v>304</v>
      </c>
      <c r="C33" s="68" t="s">
        <v>255</v>
      </c>
      <c r="D33" s="68" t="s">
        <v>134</v>
      </c>
      <c r="E33" s="68">
        <v>72</v>
      </c>
      <c r="F33" s="69"/>
      <c r="G33" s="69"/>
      <c r="H33" s="70"/>
      <c r="I33" s="68">
        <v>24</v>
      </c>
      <c r="J33" s="68">
        <v>48</v>
      </c>
      <c r="K33" s="70"/>
      <c r="L33" s="68">
        <v>46</v>
      </c>
      <c r="M33" s="70">
        <f t="shared" si="1"/>
        <v>1</v>
      </c>
      <c r="N33" s="70">
        <v>1</v>
      </c>
      <c r="O33" s="70"/>
      <c r="P33" s="70"/>
      <c r="Q33" s="70">
        <v>1</v>
      </c>
      <c r="R33" s="71">
        <f t="shared" si="0"/>
        <v>72</v>
      </c>
      <c r="S33" s="70"/>
      <c r="T33" s="70"/>
      <c r="U33" s="70"/>
      <c r="V33" s="70"/>
      <c r="W33" s="70"/>
    </row>
    <row r="34" spans="1:23" s="72" customFormat="1" ht="14.25" customHeight="1" x14ac:dyDescent="0.4">
      <c r="A34" s="67" t="s">
        <v>254</v>
      </c>
      <c r="B34" s="70" t="s">
        <v>304</v>
      </c>
      <c r="C34" s="68" t="s">
        <v>280</v>
      </c>
      <c r="D34" s="68" t="s">
        <v>128</v>
      </c>
      <c r="E34" s="68">
        <f>L34*3</f>
        <v>21</v>
      </c>
      <c r="F34" s="69"/>
      <c r="G34" s="69"/>
      <c r="H34" s="70"/>
      <c r="I34" s="68"/>
      <c r="J34" s="68">
        <v>21</v>
      </c>
      <c r="K34" s="70"/>
      <c r="L34" s="68">
        <v>7</v>
      </c>
      <c r="M34" s="70">
        <f t="shared" si="1"/>
        <v>1</v>
      </c>
      <c r="N34" s="70">
        <v>1</v>
      </c>
      <c r="O34" s="70"/>
      <c r="P34" s="70"/>
      <c r="Q34" s="70">
        <v>1</v>
      </c>
      <c r="R34" s="71">
        <f t="shared" si="0"/>
        <v>21</v>
      </c>
      <c r="S34" s="70"/>
      <c r="T34" s="70"/>
      <c r="U34" s="70"/>
      <c r="V34" s="70"/>
      <c r="W34" s="70"/>
    </row>
    <row r="35" spans="1:23" s="72" customFormat="1" ht="14.25" customHeight="1" x14ac:dyDescent="0.4">
      <c r="A35" s="67" t="s">
        <v>256</v>
      </c>
      <c r="B35" s="70" t="s">
        <v>305</v>
      </c>
      <c r="C35" s="68" t="s">
        <v>193</v>
      </c>
      <c r="D35" s="68" t="s">
        <v>116</v>
      </c>
      <c r="E35" s="68">
        <v>48</v>
      </c>
      <c r="F35" s="69"/>
      <c r="G35" s="69"/>
      <c r="H35" s="70"/>
      <c r="I35" s="68">
        <v>16</v>
      </c>
      <c r="J35" s="68">
        <v>32</v>
      </c>
      <c r="K35" s="70"/>
      <c r="L35" s="68">
        <v>49</v>
      </c>
      <c r="M35" s="70">
        <f t="shared" si="1"/>
        <v>1</v>
      </c>
      <c r="N35" s="70">
        <v>1</v>
      </c>
      <c r="O35" s="70"/>
      <c r="P35" s="70"/>
      <c r="Q35" s="70">
        <v>1</v>
      </c>
      <c r="R35" s="71">
        <f t="shared" si="0"/>
        <v>48</v>
      </c>
      <c r="S35" s="70"/>
      <c r="T35" s="70"/>
      <c r="U35" s="70"/>
      <c r="V35" s="70"/>
      <c r="W35" s="70"/>
    </row>
    <row r="36" spans="1:23" s="72" customFormat="1" ht="14.25" customHeight="1" x14ac:dyDescent="0.4">
      <c r="A36" s="67" t="s">
        <v>256</v>
      </c>
      <c r="B36" s="70" t="s">
        <v>305</v>
      </c>
      <c r="C36" s="68" t="s">
        <v>193</v>
      </c>
      <c r="D36" s="68" t="s">
        <v>111</v>
      </c>
      <c r="E36" s="68">
        <v>48</v>
      </c>
      <c r="F36" s="69"/>
      <c r="G36" s="69"/>
      <c r="H36" s="70"/>
      <c r="I36" s="68">
        <v>16</v>
      </c>
      <c r="J36" s="68">
        <v>32</v>
      </c>
      <c r="K36" s="70"/>
      <c r="L36" s="68">
        <v>45</v>
      </c>
      <c r="M36" s="70">
        <f t="shared" si="1"/>
        <v>1</v>
      </c>
      <c r="N36" s="70">
        <v>1</v>
      </c>
      <c r="O36" s="70"/>
      <c r="P36" s="70"/>
      <c r="Q36" s="70">
        <v>1</v>
      </c>
      <c r="R36" s="71">
        <f t="shared" si="0"/>
        <v>48</v>
      </c>
      <c r="S36" s="70"/>
      <c r="T36" s="70"/>
      <c r="U36" s="70"/>
      <c r="V36" s="70"/>
      <c r="W36" s="70"/>
    </row>
    <row r="37" spans="1:23" s="72" customFormat="1" ht="14.25" customHeight="1" x14ac:dyDescent="0.4">
      <c r="A37" s="67" t="s">
        <v>256</v>
      </c>
      <c r="B37" s="70" t="s">
        <v>305</v>
      </c>
      <c r="C37" s="68" t="s">
        <v>203</v>
      </c>
      <c r="D37" s="68" t="s">
        <v>108</v>
      </c>
      <c r="E37" s="68">
        <v>64</v>
      </c>
      <c r="F37" s="69"/>
      <c r="G37" s="69"/>
      <c r="H37" s="70"/>
      <c r="I37" s="68">
        <v>24</v>
      </c>
      <c r="J37" s="68">
        <v>40</v>
      </c>
      <c r="K37" s="70"/>
      <c r="L37" s="68">
        <v>50</v>
      </c>
      <c r="M37" s="70">
        <f t="shared" si="1"/>
        <v>1</v>
      </c>
      <c r="N37" s="70">
        <v>1</v>
      </c>
      <c r="O37" s="70"/>
      <c r="P37" s="70"/>
      <c r="Q37" s="70">
        <v>1</v>
      </c>
      <c r="R37" s="71">
        <f t="shared" si="0"/>
        <v>64</v>
      </c>
      <c r="S37" s="70"/>
      <c r="T37" s="70"/>
      <c r="U37" s="70"/>
      <c r="V37" s="70"/>
      <c r="W37" s="70"/>
    </row>
    <row r="38" spans="1:23" s="72" customFormat="1" ht="14.25" customHeight="1" x14ac:dyDescent="0.4">
      <c r="A38" s="67" t="s">
        <v>275</v>
      </c>
      <c r="B38" s="70" t="s">
        <v>305</v>
      </c>
      <c r="C38" s="68" t="s">
        <v>166</v>
      </c>
      <c r="D38" s="68" t="s">
        <v>216</v>
      </c>
      <c r="E38" s="68">
        <v>32</v>
      </c>
      <c r="F38" s="69"/>
      <c r="G38" s="69"/>
      <c r="H38" s="70"/>
      <c r="I38" s="68">
        <v>0</v>
      </c>
      <c r="J38" s="68">
        <v>32</v>
      </c>
      <c r="K38" s="70"/>
      <c r="L38" s="68">
        <v>49</v>
      </c>
      <c r="M38" s="70">
        <f t="shared" si="1"/>
        <v>1</v>
      </c>
      <c r="N38" s="70">
        <v>1</v>
      </c>
      <c r="O38" s="70"/>
      <c r="P38" s="70"/>
      <c r="Q38" s="70">
        <v>1</v>
      </c>
      <c r="R38" s="71">
        <f t="shared" si="0"/>
        <v>32</v>
      </c>
      <c r="S38" s="70"/>
      <c r="T38" s="70"/>
      <c r="U38" s="70"/>
      <c r="V38" s="70"/>
      <c r="W38" s="70"/>
    </row>
    <row r="39" spans="1:23" s="72" customFormat="1" ht="14.25" customHeight="1" x14ac:dyDescent="0.4">
      <c r="A39" s="67" t="s">
        <v>257</v>
      </c>
      <c r="B39" s="70" t="s">
        <v>282</v>
      </c>
      <c r="C39" s="68" t="s">
        <v>137</v>
      </c>
      <c r="D39" s="68" t="s">
        <v>115</v>
      </c>
      <c r="E39" s="68">
        <v>16</v>
      </c>
      <c r="F39" s="69"/>
      <c r="G39" s="69"/>
      <c r="H39" s="70"/>
      <c r="I39" s="68">
        <v>2</v>
      </c>
      <c r="J39" s="68">
        <v>14</v>
      </c>
      <c r="K39" s="70"/>
      <c r="L39" s="68">
        <v>51</v>
      </c>
      <c r="M39" s="70">
        <f t="shared" si="1"/>
        <v>1.01</v>
      </c>
      <c r="N39" s="70">
        <v>1</v>
      </c>
      <c r="O39" s="70"/>
      <c r="P39" s="70"/>
      <c r="Q39" s="70">
        <v>1</v>
      </c>
      <c r="R39" s="71">
        <f t="shared" si="0"/>
        <v>16.16</v>
      </c>
      <c r="S39" s="70"/>
      <c r="T39" s="70"/>
      <c r="U39" s="70"/>
      <c r="V39" s="70"/>
      <c r="W39" s="70"/>
    </row>
    <row r="40" spans="1:23" s="72" customFormat="1" ht="14.25" customHeight="1" x14ac:dyDescent="0.4">
      <c r="A40" s="67" t="s">
        <v>257</v>
      </c>
      <c r="B40" s="70" t="s">
        <v>282</v>
      </c>
      <c r="C40" s="68" t="s">
        <v>258</v>
      </c>
      <c r="D40" s="68" t="s">
        <v>116</v>
      </c>
      <c r="E40" s="68">
        <v>4</v>
      </c>
      <c r="F40" s="69"/>
      <c r="G40" s="69"/>
      <c r="H40" s="70"/>
      <c r="I40" s="68">
        <v>4</v>
      </c>
      <c r="J40" s="68">
        <v>0</v>
      </c>
      <c r="K40" s="70"/>
      <c r="L40" s="68">
        <v>49</v>
      </c>
      <c r="M40" s="70">
        <f t="shared" si="1"/>
        <v>1</v>
      </c>
      <c r="N40" s="70">
        <v>1</v>
      </c>
      <c r="O40" s="70"/>
      <c r="P40" s="70"/>
      <c r="Q40" s="70">
        <v>1</v>
      </c>
      <c r="R40" s="71">
        <f t="shared" si="0"/>
        <v>4</v>
      </c>
      <c r="S40" s="70"/>
      <c r="T40" s="70"/>
      <c r="U40" s="70"/>
      <c r="V40" s="70"/>
      <c r="W40" s="70"/>
    </row>
    <row r="41" spans="1:23" s="72" customFormat="1" ht="14.25" customHeight="1" x14ac:dyDescent="0.4">
      <c r="A41" s="67" t="s">
        <v>257</v>
      </c>
      <c r="B41" s="70" t="s">
        <v>282</v>
      </c>
      <c r="C41" s="68" t="s">
        <v>258</v>
      </c>
      <c r="D41" s="68" t="s">
        <v>111</v>
      </c>
      <c r="E41" s="68">
        <v>4</v>
      </c>
      <c r="F41" s="69"/>
      <c r="G41" s="69"/>
      <c r="H41" s="70"/>
      <c r="I41" s="68">
        <v>4</v>
      </c>
      <c r="J41" s="68">
        <v>0</v>
      </c>
      <c r="K41" s="70"/>
      <c r="L41" s="68">
        <v>45</v>
      </c>
      <c r="M41" s="70">
        <f t="shared" si="1"/>
        <v>1</v>
      </c>
      <c r="N41" s="70">
        <v>1</v>
      </c>
      <c r="O41" s="70"/>
      <c r="P41" s="70"/>
      <c r="Q41" s="70">
        <v>1</v>
      </c>
      <c r="R41" s="71">
        <f t="shared" si="0"/>
        <v>4</v>
      </c>
      <c r="S41" s="70"/>
      <c r="T41" s="70"/>
      <c r="U41" s="70"/>
      <c r="V41" s="70"/>
      <c r="W41" s="70"/>
    </row>
    <row r="42" spans="1:23" s="72" customFormat="1" ht="14.25" customHeight="1" x14ac:dyDescent="0.4">
      <c r="A42" s="67" t="s">
        <v>257</v>
      </c>
      <c r="B42" s="70" t="s">
        <v>282</v>
      </c>
      <c r="C42" s="68" t="s">
        <v>258</v>
      </c>
      <c r="D42" s="68" t="s">
        <v>175</v>
      </c>
      <c r="E42" s="68">
        <v>4</v>
      </c>
      <c r="F42" s="69"/>
      <c r="G42" s="69"/>
      <c r="H42" s="70"/>
      <c r="I42" s="68">
        <v>4</v>
      </c>
      <c r="J42" s="68">
        <v>0</v>
      </c>
      <c r="K42" s="70"/>
      <c r="L42" s="68">
        <v>43</v>
      </c>
      <c r="M42" s="70">
        <f t="shared" si="1"/>
        <v>1</v>
      </c>
      <c r="N42" s="70">
        <v>1</v>
      </c>
      <c r="O42" s="70"/>
      <c r="P42" s="70"/>
      <c r="Q42" s="70">
        <v>1</v>
      </c>
      <c r="R42" s="71">
        <f t="shared" si="0"/>
        <v>4</v>
      </c>
      <c r="S42" s="70"/>
      <c r="T42" s="70"/>
      <c r="U42" s="70"/>
      <c r="V42" s="70"/>
      <c r="W42" s="70"/>
    </row>
    <row r="43" spans="1:23" s="72" customFormat="1" ht="14.25" customHeight="1" x14ac:dyDescent="0.4">
      <c r="A43" s="67" t="s">
        <v>257</v>
      </c>
      <c r="B43" s="70" t="s">
        <v>282</v>
      </c>
      <c r="C43" s="68" t="s">
        <v>137</v>
      </c>
      <c r="D43" s="68" t="s">
        <v>114</v>
      </c>
      <c r="E43" s="68">
        <v>16</v>
      </c>
      <c r="F43" s="69"/>
      <c r="G43" s="69"/>
      <c r="H43" s="70"/>
      <c r="I43" s="68">
        <v>2</v>
      </c>
      <c r="J43" s="68">
        <v>14</v>
      </c>
      <c r="K43" s="70"/>
      <c r="L43" s="68">
        <v>45</v>
      </c>
      <c r="M43" s="70">
        <f t="shared" si="1"/>
        <v>1</v>
      </c>
      <c r="N43" s="70">
        <v>1</v>
      </c>
      <c r="O43" s="70"/>
      <c r="P43" s="70"/>
      <c r="Q43" s="70">
        <v>1</v>
      </c>
      <c r="R43" s="71">
        <f t="shared" si="0"/>
        <v>16</v>
      </c>
      <c r="S43" s="70"/>
      <c r="T43" s="70"/>
      <c r="U43" s="70"/>
      <c r="V43" s="70"/>
      <c r="W43" s="70"/>
    </row>
    <row r="44" spans="1:23" s="72" customFormat="1" ht="14.25" customHeight="1" x14ac:dyDescent="0.4">
      <c r="A44" s="67" t="s">
        <v>257</v>
      </c>
      <c r="B44" s="70" t="s">
        <v>282</v>
      </c>
      <c r="C44" s="68" t="s">
        <v>258</v>
      </c>
      <c r="D44" s="68" t="s">
        <v>112</v>
      </c>
      <c r="E44" s="68">
        <v>4</v>
      </c>
      <c r="F44" s="69"/>
      <c r="G44" s="69"/>
      <c r="H44" s="70"/>
      <c r="I44" s="68">
        <v>4</v>
      </c>
      <c r="J44" s="68">
        <v>0</v>
      </c>
      <c r="K44" s="70"/>
      <c r="L44" s="68">
        <v>46</v>
      </c>
      <c r="M44" s="70">
        <f t="shared" si="1"/>
        <v>1</v>
      </c>
      <c r="N44" s="70">
        <v>1</v>
      </c>
      <c r="O44" s="70"/>
      <c r="P44" s="70"/>
      <c r="Q44" s="70">
        <v>1</v>
      </c>
      <c r="R44" s="71">
        <f t="shared" si="0"/>
        <v>4</v>
      </c>
      <c r="S44" s="70"/>
      <c r="T44" s="70"/>
      <c r="U44" s="70"/>
      <c r="V44" s="70"/>
      <c r="W44" s="70"/>
    </row>
    <row r="45" spans="1:23" s="72" customFormat="1" ht="14.25" customHeight="1" x14ac:dyDescent="0.4">
      <c r="A45" s="67" t="s">
        <v>259</v>
      </c>
      <c r="B45" s="70" t="s">
        <v>304</v>
      </c>
      <c r="C45" s="68" t="s">
        <v>260</v>
      </c>
      <c r="D45" s="68" t="s">
        <v>126</v>
      </c>
      <c r="E45" s="68">
        <v>72</v>
      </c>
      <c r="F45" s="69"/>
      <c r="G45" s="69"/>
      <c r="H45" s="70"/>
      <c r="I45" s="68">
        <v>24</v>
      </c>
      <c r="J45" s="68">
        <v>48</v>
      </c>
      <c r="K45" s="70"/>
      <c r="L45" s="68">
        <v>51</v>
      </c>
      <c r="M45" s="70">
        <f t="shared" si="1"/>
        <v>1.01</v>
      </c>
      <c r="N45" s="70">
        <v>1</v>
      </c>
      <c r="O45" s="70"/>
      <c r="P45" s="70"/>
      <c r="Q45" s="70">
        <v>1</v>
      </c>
      <c r="R45" s="71">
        <f t="shared" si="0"/>
        <v>72.72</v>
      </c>
      <c r="S45" s="70"/>
      <c r="T45" s="70"/>
      <c r="U45" s="70"/>
      <c r="V45" s="70"/>
      <c r="W45" s="70"/>
    </row>
    <row r="46" spans="1:23" s="72" customFormat="1" ht="14.25" customHeight="1" x14ac:dyDescent="0.4">
      <c r="A46" s="67" t="s">
        <v>259</v>
      </c>
      <c r="B46" s="70" t="s">
        <v>304</v>
      </c>
      <c r="C46" s="68" t="s">
        <v>260</v>
      </c>
      <c r="D46" s="68" t="s">
        <v>125</v>
      </c>
      <c r="E46" s="68">
        <v>72</v>
      </c>
      <c r="F46" s="69"/>
      <c r="G46" s="69"/>
      <c r="H46" s="70"/>
      <c r="I46" s="68">
        <v>24</v>
      </c>
      <c r="J46" s="68">
        <v>48</v>
      </c>
      <c r="K46" s="70"/>
      <c r="L46" s="68">
        <v>47</v>
      </c>
      <c r="M46" s="70">
        <f t="shared" si="1"/>
        <v>1</v>
      </c>
      <c r="N46" s="70">
        <v>1</v>
      </c>
      <c r="O46" s="70"/>
      <c r="P46" s="70"/>
      <c r="Q46" s="70">
        <v>1</v>
      </c>
      <c r="R46" s="71">
        <f t="shared" si="0"/>
        <v>72</v>
      </c>
      <c r="S46" s="70"/>
      <c r="T46" s="70"/>
      <c r="U46" s="70"/>
      <c r="V46" s="70"/>
      <c r="W46" s="70"/>
    </row>
    <row r="47" spans="1:23" s="72" customFormat="1" ht="14.25" customHeight="1" x14ac:dyDescent="0.4">
      <c r="A47" s="67" t="s">
        <v>259</v>
      </c>
      <c r="B47" s="70" t="s">
        <v>304</v>
      </c>
      <c r="C47" s="68" t="s">
        <v>280</v>
      </c>
      <c r="D47" s="68" t="s">
        <v>158</v>
      </c>
      <c r="E47" s="68">
        <f>L47*3</f>
        <v>21</v>
      </c>
      <c r="F47" s="69"/>
      <c r="G47" s="69"/>
      <c r="H47" s="70"/>
      <c r="I47" s="68"/>
      <c r="J47" s="68">
        <v>21</v>
      </c>
      <c r="K47" s="70"/>
      <c r="L47" s="68">
        <v>7</v>
      </c>
      <c r="M47" s="70">
        <f t="shared" si="1"/>
        <v>1</v>
      </c>
      <c r="N47" s="70">
        <v>1</v>
      </c>
      <c r="O47" s="70"/>
      <c r="P47" s="70"/>
      <c r="Q47" s="70">
        <v>1</v>
      </c>
      <c r="R47" s="71">
        <f t="shared" si="0"/>
        <v>21</v>
      </c>
      <c r="S47" s="70"/>
      <c r="T47" s="70"/>
      <c r="U47" s="70"/>
      <c r="V47" s="70"/>
      <c r="W47" s="70"/>
    </row>
    <row r="48" spans="1:23" s="72" customFormat="1" ht="14.25" customHeight="1" x14ac:dyDescent="0.4">
      <c r="A48" s="67" t="s">
        <v>261</v>
      </c>
      <c r="B48" s="70" t="s">
        <v>304</v>
      </c>
      <c r="C48" s="68" t="s">
        <v>110</v>
      </c>
      <c r="D48" s="68" t="s">
        <v>103</v>
      </c>
      <c r="E48" s="68">
        <v>40</v>
      </c>
      <c r="F48" s="69"/>
      <c r="G48" s="69"/>
      <c r="H48" s="70"/>
      <c r="I48" s="68">
        <v>0</v>
      </c>
      <c r="J48" s="68">
        <v>40</v>
      </c>
      <c r="K48" s="70"/>
      <c r="L48" s="68">
        <v>42</v>
      </c>
      <c r="M48" s="70">
        <f t="shared" si="1"/>
        <v>1</v>
      </c>
      <c r="N48" s="70">
        <v>1</v>
      </c>
      <c r="O48" s="70"/>
      <c r="P48" s="70"/>
      <c r="Q48" s="70">
        <v>1</v>
      </c>
      <c r="R48" s="71">
        <f t="shared" si="0"/>
        <v>40</v>
      </c>
      <c r="S48" s="70"/>
      <c r="T48" s="70"/>
      <c r="U48" s="70"/>
      <c r="V48" s="70"/>
      <c r="W48" s="70"/>
    </row>
    <row r="49" spans="1:23" s="72" customFormat="1" ht="14.25" customHeight="1" x14ac:dyDescent="0.4">
      <c r="A49" s="67" t="s">
        <v>261</v>
      </c>
      <c r="B49" s="70" t="s">
        <v>304</v>
      </c>
      <c r="C49" s="68" t="s">
        <v>110</v>
      </c>
      <c r="D49" s="68" t="s">
        <v>101</v>
      </c>
      <c r="E49" s="68">
        <v>40</v>
      </c>
      <c r="F49" s="69"/>
      <c r="G49" s="69"/>
      <c r="H49" s="70"/>
      <c r="I49" s="68">
        <v>0</v>
      </c>
      <c r="J49" s="68">
        <v>40</v>
      </c>
      <c r="K49" s="70"/>
      <c r="L49" s="68">
        <v>42</v>
      </c>
      <c r="M49" s="70">
        <f t="shared" si="1"/>
        <v>1</v>
      </c>
      <c r="N49" s="70">
        <v>1</v>
      </c>
      <c r="O49" s="70"/>
      <c r="P49" s="70"/>
      <c r="Q49" s="70">
        <v>1</v>
      </c>
      <c r="R49" s="71">
        <f t="shared" si="0"/>
        <v>40</v>
      </c>
      <c r="S49" s="70"/>
      <c r="T49" s="70"/>
      <c r="U49" s="70"/>
      <c r="V49" s="70"/>
      <c r="W49" s="70"/>
    </row>
    <row r="50" spans="1:23" s="72" customFormat="1" ht="14.25" customHeight="1" x14ac:dyDescent="0.4">
      <c r="A50" s="67" t="s">
        <v>261</v>
      </c>
      <c r="B50" s="70" t="s">
        <v>304</v>
      </c>
      <c r="C50" s="68" t="s">
        <v>110</v>
      </c>
      <c r="D50" s="68" t="s">
        <v>100</v>
      </c>
      <c r="E50" s="68">
        <v>40</v>
      </c>
      <c r="F50" s="69"/>
      <c r="G50" s="69"/>
      <c r="H50" s="70"/>
      <c r="I50" s="68">
        <v>0</v>
      </c>
      <c r="J50" s="68">
        <v>40</v>
      </c>
      <c r="K50" s="70"/>
      <c r="L50" s="68">
        <v>51</v>
      </c>
      <c r="M50" s="70">
        <f t="shared" si="1"/>
        <v>1.01</v>
      </c>
      <c r="N50" s="70">
        <v>1</v>
      </c>
      <c r="O50" s="70"/>
      <c r="P50" s="70"/>
      <c r="Q50" s="70">
        <v>1</v>
      </c>
      <c r="R50" s="71">
        <f t="shared" si="0"/>
        <v>40.4</v>
      </c>
      <c r="S50" s="70"/>
      <c r="T50" s="70"/>
      <c r="U50" s="70"/>
      <c r="V50" s="70"/>
      <c r="W50" s="70"/>
    </row>
    <row r="51" spans="1:23" s="72" customFormat="1" ht="14.25" customHeight="1" x14ac:dyDescent="0.4">
      <c r="A51" s="67" t="s">
        <v>261</v>
      </c>
      <c r="B51" s="70" t="s">
        <v>304</v>
      </c>
      <c r="C51" s="68" t="s">
        <v>110</v>
      </c>
      <c r="D51" s="68" t="s">
        <v>102</v>
      </c>
      <c r="E51" s="68">
        <v>40</v>
      </c>
      <c r="F51" s="69"/>
      <c r="G51" s="69"/>
      <c r="H51" s="70"/>
      <c r="I51" s="68">
        <v>0</v>
      </c>
      <c r="J51" s="68">
        <v>40</v>
      </c>
      <c r="K51" s="70"/>
      <c r="L51" s="68">
        <v>46</v>
      </c>
      <c r="M51" s="70">
        <f t="shared" si="1"/>
        <v>1</v>
      </c>
      <c r="N51" s="70">
        <v>1</v>
      </c>
      <c r="O51" s="70"/>
      <c r="P51" s="70"/>
      <c r="Q51" s="70">
        <v>1</v>
      </c>
      <c r="R51" s="71">
        <f t="shared" si="0"/>
        <v>40</v>
      </c>
      <c r="S51" s="70"/>
      <c r="T51" s="70"/>
      <c r="U51" s="70"/>
      <c r="V51" s="70"/>
      <c r="W51" s="70"/>
    </row>
    <row r="52" spans="1:23" s="72" customFormat="1" ht="14.25" customHeight="1" x14ac:dyDescent="0.4">
      <c r="A52" s="67" t="s">
        <v>261</v>
      </c>
      <c r="B52" s="70" t="s">
        <v>304</v>
      </c>
      <c r="C52" s="68" t="s">
        <v>110</v>
      </c>
      <c r="D52" s="68" t="s">
        <v>99</v>
      </c>
      <c r="E52" s="68">
        <v>40</v>
      </c>
      <c r="F52" s="69"/>
      <c r="G52" s="69"/>
      <c r="H52" s="70"/>
      <c r="I52" s="68">
        <v>0</v>
      </c>
      <c r="J52" s="68">
        <v>40</v>
      </c>
      <c r="K52" s="70"/>
      <c r="L52" s="68">
        <v>44</v>
      </c>
      <c r="M52" s="70">
        <f t="shared" si="1"/>
        <v>1</v>
      </c>
      <c r="N52" s="70">
        <v>1</v>
      </c>
      <c r="O52" s="70"/>
      <c r="P52" s="70"/>
      <c r="Q52" s="70">
        <v>1</v>
      </c>
      <c r="R52" s="71">
        <f t="shared" si="0"/>
        <v>40</v>
      </c>
      <c r="S52" s="70"/>
      <c r="T52" s="70"/>
      <c r="U52" s="70"/>
      <c r="V52" s="70"/>
      <c r="W52" s="70"/>
    </row>
    <row r="53" spans="1:23" s="72" customFormat="1" ht="14.25" customHeight="1" x14ac:dyDescent="0.4">
      <c r="A53" s="67" t="s">
        <v>262</v>
      </c>
      <c r="B53" s="70" t="s">
        <v>304</v>
      </c>
      <c r="C53" s="68" t="s">
        <v>263</v>
      </c>
      <c r="D53" s="68" t="s">
        <v>106</v>
      </c>
      <c r="E53" s="68">
        <v>48</v>
      </c>
      <c r="F53" s="69"/>
      <c r="G53" s="69"/>
      <c r="H53" s="70"/>
      <c r="I53" s="68">
        <v>16</v>
      </c>
      <c r="J53" s="68">
        <v>32</v>
      </c>
      <c r="K53" s="70"/>
      <c r="L53" s="68">
        <v>48</v>
      </c>
      <c r="M53" s="70">
        <f t="shared" si="1"/>
        <v>1</v>
      </c>
      <c r="N53" s="70">
        <v>1</v>
      </c>
      <c r="O53" s="70"/>
      <c r="P53" s="70"/>
      <c r="Q53" s="70">
        <v>1</v>
      </c>
      <c r="R53" s="71">
        <f t="shared" si="0"/>
        <v>48</v>
      </c>
      <c r="S53" s="70"/>
      <c r="T53" s="70"/>
      <c r="U53" s="70"/>
      <c r="V53" s="70"/>
      <c r="W53" s="70"/>
    </row>
    <row r="54" spans="1:23" s="72" customFormat="1" ht="14.25" customHeight="1" x14ac:dyDescent="0.4">
      <c r="A54" s="67" t="s">
        <v>262</v>
      </c>
      <c r="B54" s="70" t="s">
        <v>304</v>
      </c>
      <c r="C54" s="68" t="s">
        <v>166</v>
      </c>
      <c r="D54" s="68" t="s">
        <v>108</v>
      </c>
      <c r="E54" s="68">
        <v>32</v>
      </c>
      <c r="F54" s="69"/>
      <c r="G54" s="69"/>
      <c r="H54" s="70"/>
      <c r="I54" s="68">
        <v>0</v>
      </c>
      <c r="J54" s="68">
        <v>32</v>
      </c>
      <c r="K54" s="70"/>
      <c r="L54" s="68">
        <v>50</v>
      </c>
      <c r="M54" s="70">
        <f t="shared" si="1"/>
        <v>1</v>
      </c>
      <c r="N54" s="70">
        <v>1</v>
      </c>
      <c r="O54" s="70"/>
      <c r="P54" s="70"/>
      <c r="Q54" s="70">
        <v>1</v>
      </c>
      <c r="R54" s="71">
        <f t="shared" si="0"/>
        <v>32</v>
      </c>
      <c r="S54" s="70"/>
      <c r="T54" s="70"/>
      <c r="U54" s="70"/>
      <c r="V54" s="70"/>
      <c r="W54" s="70"/>
    </row>
    <row r="55" spans="1:23" s="72" customFormat="1" ht="14.25" customHeight="1" x14ac:dyDescent="0.4">
      <c r="A55" s="67" t="s">
        <v>262</v>
      </c>
      <c r="B55" s="70" t="s">
        <v>304</v>
      </c>
      <c r="C55" s="68" t="s">
        <v>263</v>
      </c>
      <c r="D55" s="68" t="s">
        <v>107</v>
      </c>
      <c r="E55" s="68">
        <v>48</v>
      </c>
      <c r="F55" s="69"/>
      <c r="G55" s="69"/>
      <c r="H55" s="70"/>
      <c r="I55" s="68">
        <v>16</v>
      </c>
      <c r="J55" s="68">
        <v>32</v>
      </c>
      <c r="K55" s="70"/>
      <c r="L55" s="68">
        <v>47</v>
      </c>
      <c r="M55" s="70">
        <f t="shared" si="1"/>
        <v>1</v>
      </c>
      <c r="N55" s="70">
        <v>1</v>
      </c>
      <c r="O55" s="70"/>
      <c r="P55" s="70"/>
      <c r="Q55" s="70">
        <v>1</v>
      </c>
      <c r="R55" s="71">
        <f t="shared" si="0"/>
        <v>48</v>
      </c>
      <c r="S55" s="70"/>
      <c r="T55" s="70"/>
      <c r="U55" s="70"/>
      <c r="V55" s="70"/>
      <c r="W55" s="70"/>
    </row>
    <row r="56" spans="1:23" s="72" customFormat="1" ht="14.25" customHeight="1" x14ac:dyDescent="0.4">
      <c r="A56" s="67" t="s">
        <v>262</v>
      </c>
      <c r="B56" s="70" t="s">
        <v>304</v>
      </c>
      <c r="C56" s="68" t="s">
        <v>263</v>
      </c>
      <c r="D56" s="68" t="s">
        <v>216</v>
      </c>
      <c r="E56" s="68">
        <v>48</v>
      </c>
      <c r="F56" s="69"/>
      <c r="G56" s="69"/>
      <c r="H56" s="70"/>
      <c r="I56" s="68">
        <v>16</v>
      </c>
      <c r="J56" s="68">
        <v>32</v>
      </c>
      <c r="K56" s="70"/>
      <c r="L56" s="68">
        <v>49</v>
      </c>
      <c r="M56" s="70">
        <f t="shared" si="1"/>
        <v>1</v>
      </c>
      <c r="N56" s="70">
        <v>1</v>
      </c>
      <c r="O56" s="70"/>
      <c r="P56" s="70"/>
      <c r="Q56" s="70">
        <v>1</v>
      </c>
      <c r="R56" s="71">
        <f t="shared" si="0"/>
        <v>48</v>
      </c>
      <c r="S56" s="70"/>
      <c r="T56" s="70"/>
      <c r="U56" s="70"/>
      <c r="V56" s="70"/>
      <c r="W56" s="70"/>
    </row>
    <row r="57" spans="1:23" s="72" customFormat="1" ht="14.25" customHeight="1" x14ac:dyDescent="0.4">
      <c r="A57" s="67" t="s">
        <v>262</v>
      </c>
      <c r="B57" s="70" t="s">
        <v>304</v>
      </c>
      <c r="C57" s="68" t="s">
        <v>166</v>
      </c>
      <c r="D57" s="68" t="s">
        <v>106</v>
      </c>
      <c r="E57" s="68">
        <v>32</v>
      </c>
      <c r="F57" s="69"/>
      <c r="G57" s="69"/>
      <c r="H57" s="70"/>
      <c r="I57" s="68">
        <v>0</v>
      </c>
      <c r="J57" s="68">
        <v>32</v>
      </c>
      <c r="K57" s="70"/>
      <c r="L57" s="68">
        <v>48</v>
      </c>
      <c r="M57" s="70">
        <f t="shared" si="1"/>
        <v>1</v>
      </c>
      <c r="N57" s="70">
        <v>1</v>
      </c>
      <c r="O57" s="70"/>
      <c r="P57" s="70"/>
      <c r="Q57" s="70">
        <v>1</v>
      </c>
      <c r="R57" s="71">
        <f t="shared" si="0"/>
        <v>32</v>
      </c>
      <c r="S57" s="70"/>
      <c r="T57" s="70"/>
      <c r="U57" s="70"/>
      <c r="V57" s="70"/>
      <c r="W57" s="70"/>
    </row>
    <row r="58" spans="1:23" s="72" customFormat="1" ht="14.25" customHeight="1" x14ac:dyDescent="0.4">
      <c r="A58" s="67" t="s">
        <v>262</v>
      </c>
      <c r="B58" s="70" t="s">
        <v>304</v>
      </c>
      <c r="C58" s="68" t="s">
        <v>166</v>
      </c>
      <c r="D58" s="68" t="s">
        <v>107</v>
      </c>
      <c r="E58" s="68">
        <v>32</v>
      </c>
      <c r="F58" s="69"/>
      <c r="G58" s="69"/>
      <c r="H58" s="70"/>
      <c r="I58" s="68">
        <v>0</v>
      </c>
      <c r="J58" s="68">
        <v>32</v>
      </c>
      <c r="K58" s="70"/>
      <c r="L58" s="68">
        <v>47</v>
      </c>
      <c r="M58" s="70">
        <f t="shared" si="1"/>
        <v>1</v>
      </c>
      <c r="N58" s="70">
        <v>1</v>
      </c>
      <c r="O58" s="70"/>
      <c r="P58" s="70"/>
      <c r="Q58" s="70">
        <v>1</v>
      </c>
      <c r="R58" s="71">
        <f t="shared" si="0"/>
        <v>32</v>
      </c>
      <c r="S58" s="70"/>
      <c r="T58" s="70"/>
      <c r="U58" s="70"/>
      <c r="V58" s="70"/>
      <c r="W58" s="70"/>
    </row>
    <row r="59" spans="1:23" s="72" customFormat="1" ht="14.25" customHeight="1" x14ac:dyDescent="0.4">
      <c r="A59" s="67" t="s">
        <v>262</v>
      </c>
      <c r="B59" s="70" t="s">
        <v>304</v>
      </c>
      <c r="C59" s="68" t="s">
        <v>263</v>
      </c>
      <c r="D59" s="68" t="s">
        <v>108</v>
      </c>
      <c r="E59" s="68">
        <v>48</v>
      </c>
      <c r="F59" s="69"/>
      <c r="G59" s="69"/>
      <c r="H59" s="70"/>
      <c r="I59" s="68">
        <v>16</v>
      </c>
      <c r="J59" s="68">
        <v>32</v>
      </c>
      <c r="K59" s="70"/>
      <c r="L59" s="68">
        <v>50</v>
      </c>
      <c r="M59" s="70">
        <f t="shared" si="1"/>
        <v>1</v>
      </c>
      <c r="N59" s="70">
        <v>1</v>
      </c>
      <c r="O59" s="70"/>
      <c r="P59" s="70"/>
      <c r="Q59" s="70">
        <v>1</v>
      </c>
      <c r="R59" s="71">
        <f t="shared" si="0"/>
        <v>48</v>
      </c>
      <c r="S59" s="70"/>
      <c r="T59" s="70"/>
      <c r="U59" s="70"/>
      <c r="V59" s="70"/>
      <c r="W59" s="70"/>
    </row>
    <row r="60" spans="1:23" s="72" customFormat="1" ht="14.25" customHeight="1" x14ac:dyDescent="0.4">
      <c r="A60" s="67" t="s">
        <v>276</v>
      </c>
      <c r="B60" s="70" t="s">
        <v>304</v>
      </c>
      <c r="C60" s="68" t="s">
        <v>166</v>
      </c>
      <c r="D60" s="68" t="s">
        <v>216</v>
      </c>
      <c r="E60" s="68">
        <v>32</v>
      </c>
      <c r="F60" s="69"/>
      <c r="G60" s="69"/>
      <c r="H60" s="70"/>
      <c r="I60" s="68">
        <v>0</v>
      </c>
      <c r="J60" s="68">
        <v>32</v>
      </c>
      <c r="K60" s="70"/>
      <c r="L60" s="68">
        <v>49</v>
      </c>
      <c r="M60" s="70">
        <f t="shared" si="1"/>
        <v>1</v>
      </c>
      <c r="N60" s="70">
        <v>1</v>
      </c>
      <c r="O60" s="70"/>
      <c r="P60" s="70"/>
      <c r="Q60" s="70">
        <v>1</v>
      </c>
      <c r="R60" s="71">
        <f t="shared" si="0"/>
        <v>32</v>
      </c>
      <c r="S60" s="70"/>
      <c r="T60" s="70"/>
      <c r="U60" s="70"/>
      <c r="V60" s="70"/>
      <c r="W60" s="70"/>
    </row>
    <row r="61" spans="1:23" s="72" customFormat="1" ht="14.25" customHeight="1" x14ac:dyDescent="0.4">
      <c r="A61" s="67" t="s">
        <v>264</v>
      </c>
      <c r="B61" s="69" t="s">
        <v>306</v>
      </c>
      <c r="C61" s="68" t="s">
        <v>263</v>
      </c>
      <c r="D61" s="68" t="s">
        <v>213</v>
      </c>
      <c r="E61" s="68">
        <v>48</v>
      </c>
      <c r="F61" s="69"/>
      <c r="G61" s="69"/>
      <c r="H61" s="70"/>
      <c r="I61" s="68">
        <v>16</v>
      </c>
      <c r="J61" s="68">
        <v>32</v>
      </c>
      <c r="K61" s="70"/>
      <c r="L61" s="68">
        <v>40</v>
      </c>
      <c r="M61" s="70">
        <f t="shared" si="1"/>
        <v>1</v>
      </c>
      <c r="N61" s="70">
        <v>1</v>
      </c>
      <c r="O61" s="70"/>
      <c r="P61" s="70"/>
      <c r="Q61" s="70">
        <v>1</v>
      </c>
      <c r="R61" s="71">
        <f t="shared" si="0"/>
        <v>48</v>
      </c>
      <c r="S61" s="70"/>
      <c r="T61" s="70"/>
      <c r="U61" s="70"/>
      <c r="V61" s="70"/>
      <c r="W61" s="70"/>
    </row>
    <row r="62" spans="1:23" s="72" customFormat="1" ht="14.25" customHeight="1" x14ac:dyDescent="0.4">
      <c r="A62" s="67" t="s">
        <v>265</v>
      </c>
      <c r="B62" s="69" t="s">
        <v>306</v>
      </c>
      <c r="C62" s="68" t="s">
        <v>266</v>
      </c>
      <c r="D62" s="68" t="s">
        <v>103</v>
      </c>
      <c r="E62" s="68">
        <v>72</v>
      </c>
      <c r="F62" s="69"/>
      <c r="G62" s="69"/>
      <c r="H62" s="70"/>
      <c r="I62" s="68">
        <v>24</v>
      </c>
      <c r="J62" s="68">
        <v>48</v>
      </c>
      <c r="K62" s="70"/>
      <c r="L62" s="68">
        <v>42</v>
      </c>
      <c r="M62" s="70">
        <f t="shared" si="1"/>
        <v>1</v>
      </c>
      <c r="N62" s="70">
        <v>1</v>
      </c>
      <c r="O62" s="70"/>
      <c r="P62" s="70"/>
      <c r="Q62" s="70">
        <v>1</v>
      </c>
      <c r="R62" s="71">
        <f t="shared" si="0"/>
        <v>72</v>
      </c>
      <c r="S62" s="70"/>
      <c r="T62" s="70"/>
      <c r="U62" s="70"/>
      <c r="V62" s="70"/>
      <c r="W62" s="70"/>
    </row>
    <row r="63" spans="1:23" s="72" customFormat="1" ht="14.25" customHeight="1" x14ac:dyDescent="0.4">
      <c r="A63" s="67" t="s">
        <v>265</v>
      </c>
      <c r="B63" s="69" t="s">
        <v>306</v>
      </c>
      <c r="C63" s="68" t="s">
        <v>266</v>
      </c>
      <c r="D63" s="68" t="s">
        <v>102</v>
      </c>
      <c r="E63" s="68">
        <v>72</v>
      </c>
      <c r="F63" s="69"/>
      <c r="G63" s="69"/>
      <c r="H63" s="70"/>
      <c r="I63" s="68">
        <v>24</v>
      </c>
      <c r="J63" s="68">
        <v>48</v>
      </c>
      <c r="K63" s="70"/>
      <c r="L63" s="68">
        <v>46</v>
      </c>
      <c r="M63" s="70">
        <f t="shared" si="1"/>
        <v>1</v>
      </c>
      <c r="N63" s="70">
        <v>1</v>
      </c>
      <c r="O63" s="70"/>
      <c r="P63" s="70"/>
      <c r="Q63" s="70">
        <v>1</v>
      </c>
      <c r="R63" s="71">
        <f t="shared" si="0"/>
        <v>72</v>
      </c>
      <c r="S63" s="70"/>
      <c r="T63" s="70"/>
      <c r="U63" s="70"/>
      <c r="V63" s="70"/>
      <c r="W63" s="70"/>
    </row>
    <row r="64" spans="1:23" s="72" customFormat="1" ht="14.25" customHeight="1" x14ac:dyDescent="0.4">
      <c r="A64" s="67" t="s">
        <v>265</v>
      </c>
      <c r="B64" s="69" t="s">
        <v>306</v>
      </c>
      <c r="C64" s="68" t="s">
        <v>266</v>
      </c>
      <c r="D64" s="68" t="s">
        <v>99</v>
      </c>
      <c r="E64" s="68">
        <v>72</v>
      </c>
      <c r="F64" s="69"/>
      <c r="G64" s="69"/>
      <c r="H64" s="70"/>
      <c r="I64" s="68">
        <v>24</v>
      </c>
      <c r="J64" s="68">
        <v>48</v>
      </c>
      <c r="K64" s="70"/>
      <c r="L64" s="68">
        <v>44</v>
      </c>
      <c r="M64" s="70">
        <f t="shared" si="1"/>
        <v>1</v>
      </c>
      <c r="N64" s="70">
        <v>1</v>
      </c>
      <c r="O64" s="70"/>
      <c r="P64" s="70"/>
      <c r="Q64" s="70">
        <v>1</v>
      </c>
      <c r="R64" s="71">
        <f t="shared" si="0"/>
        <v>72</v>
      </c>
      <c r="S64" s="70"/>
      <c r="T64" s="70"/>
      <c r="U64" s="70"/>
      <c r="V64" s="70"/>
      <c r="W64" s="70"/>
    </row>
    <row r="65" spans="1:23" s="72" customFormat="1" ht="14.25" customHeight="1" x14ac:dyDescent="0.4">
      <c r="A65" s="67" t="s">
        <v>265</v>
      </c>
      <c r="B65" s="69" t="s">
        <v>306</v>
      </c>
      <c r="C65" s="68" t="s">
        <v>266</v>
      </c>
      <c r="D65" s="68" t="s">
        <v>100</v>
      </c>
      <c r="E65" s="68">
        <v>72</v>
      </c>
      <c r="F65" s="69"/>
      <c r="G65" s="69"/>
      <c r="H65" s="70"/>
      <c r="I65" s="68">
        <v>24</v>
      </c>
      <c r="J65" s="68">
        <v>48</v>
      </c>
      <c r="K65" s="70"/>
      <c r="L65" s="68">
        <v>51</v>
      </c>
      <c r="M65" s="70">
        <f t="shared" si="1"/>
        <v>1.01</v>
      </c>
      <c r="N65" s="70">
        <v>1</v>
      </c>
      <c r="O65" s="70"/>
      <c r="P65" s="70"/>
      <c r="Q65" s="70">
        <v>1</v>
      </c>
      <c r="R65" s="71">
        <f t="shared" si="0"/>
        <v>72.72</v>
      </c>
      <c r="S65" s="70"/>
      <c r="T65" s="70"/>
      <c r="U65" s="70"/>
      <c r="V65" s="70"/>
      <c r="W65" s="70"/>
    </row>
    <row r="66" spans="1:23" s="72" customFormat="1" ht="14.25" customHeight="1" x14ac:dyDescent="0.4">
      <c r="A66" s="67" t="s">
        <v>267</v>
      </c>
      <c r="B66" s="69" t="s">
        <v>306</v>
      </c>
      <c r="C66" s="68" t="s">
        <v>187</v>
      </c>
      <c r="D66" s="68" t="s">
        <v>121</v>
      </c>
      <c r="E66" s="68">
        <v>48</v>
      </c>
      <c r="F66" s="69"/>
      <c r="G66" s="69"/>
      <c r="H66" s="70"/>
      <c r="I66" s="68">
        <v>24</v>
      </c>
      <c r="J66" s="68">
        <v>24</v>
      </c>
      <c r="K66" s="70"/>
      <c r="L66" s="68">
        <v>43</v>
      </c>
      <c r="M66" s="70">
        <f t="shared" si="1"/>
        <v>1</v>
      </c>
      <c r="N66" s="70">
        <v>1</v>
      </c>
      <c r="O66" s="70"/>
      <c r="P66" s="70"/>
      <c r="Q66" s="70">
        <v>1</v>
      </c>
      <c r="R66" s="71">
        <f t="shared" si="0"/>
        <v>48</v>
      </c>
      <c r="S66" s="70"/>
      <c r="T66" s="70"/>
      <c r="U66" s="70"/>
      <c r="V66" s="70"/>
      <c r="W66" s="70"/>
    </row>
    <row r="67" spans="1:23" s="72" customFormat="1" ht="14.25" customHeight="1" x14ac:dyDescent="0.4">
      <c r="A67" s="67" t="s">
        <v>267</v>
      </c>
      <c r="B67" s="69" t="s">
        <v>306</v>
      </c>
      <c r="C67" s="68" t="s">
        <v>183</v>
      </c>
      <c r="D67" s="68" t="s">
        <v>238</v>
      </c>
      <c r="E67" s="68">
        <v>56</v>
      </c>
      <c r="F67" s="69"/>
      <c r="G67" s="69"/>
      <c r="H67" s="70"/>
      <c r="I67" s="68">
        <v>24</v>
      </c>
      <c r="J67" s="68">
        <v>32</v>
      </c>
      <c r="K67" s="70"/>
      <c r="L67" s="68">
        <v>48</v>
      </c>
      <c r="M67" s="70">
        <f t="shared" si="1"/>
        <v>1</v>
      </c>
      <c r="N67" s="70"/>
      <c r="O67" s="70">
        <v>1.1000000000000001</v>
      </c>
      <c r="P67" s="70"/>
      <c r="Q67" s="70">
        <v>1.1000000000000001</v>
      </c>
      <c r="R67" s="71">
        <f t="shared" si="0"/>
        <v>61.600000000000009</v>
      </c>
      <c r="S67" s="70"/>
      <c r="T67" s="70"/>
      <c r="U67" s="70"/>
      <c r="V67" s="70"/>
      <c r="W67" s="70"/>
    </row>
    <row r="68" spans="1:23" s="72" customFormat="1" ht="14.25" customHeight="1" x14ac:dyDescent="0.4">
      <c r="A68" s="67" t="s">
        <v>268</v>
      </c>
      <c r="B68" s="69" t="s">
        <v>306</v>
      </c>
      <c r="C68" s="68" t="s">
        <v>269</v>
      </c>
      <c r="D68" s="68" t="s">
        <v>112</v>
      </c>
      <c r="E68" s="68">
        <v>32</v>
      </c>
      <c r="F68" s="69"/>
      <c r="G68" s="69"/>
      <c r="H68" s="70"/>
      <c r="I68" s="68">
        <v>12</v>
      </c>
      <c r="J68" s="68">
        <v>20</v>
      </c>
      <c r="K68" s="70"/>
      <c r="L68" s="68">
        <v>46</v>
      </c>
      <c r="M68" s="70">
        <f t="shared" si="1"/>
        <v>1</v>
      </c>
      <c r="N68" s="70">
        <v>1</v>
      </c>
      <c r="O68" s="70"/>
      <c r="P68" s="70"/>
      <c r="Q68" s="70">
        <v>1</v>
      </c>
      <c r="R68" s="71">
        <f t="shared" si="0"/>
        <v>32</v>
      </c>
      <c r="S68" s="70"/>
      <c r="T68" s="70"/>
      <c r="U68" s="70"/>
      <c r="V68" s="70"/>
      <c r="W68" s="70"/>
    </row>
    <row r="69" spans="1:23" s="72" customFormat="1" ht="14.25" customHeight="1" x14ac:dyDescent="0.4">
      <c r="A69" s="67" t="s">
        <v>268</v>
      </c>
      <c r="B69" s="69" t="s">
        <v>306</v>
      </c>
      <c r="C69" s="68" t="s">
        <v>269</v>
      </c>
      <c r="D69" s="68" t="s">
        <v>111</v>
      </c>
      <c r="E69" s="68">
        <v>32</v>
      </c>
      <c r="F69" s="69"/>
      <c r="G69" s="69"/>
      <c r="H69" s="70"/>
      <c r="I69" s="68">
        <v>12</v>
      </c>
      <c r="J69" s="68">
        <v>20</v>
      </c>
      <c r="K69" s="70"/>
      <c r="L69" s="68">
        <v>45</v>
      </c>
      <c r="M69" s="70">
        <f t="shared" si="1"/>
        <v>1</v>
      </c>
      <c r="N69" s="70">
        <v>1</v>
      </c>
      <c r="O69" s="70"/>
      <c r="P69" s="70"/>
      <c r="Q69" s="70">
        <v>1</v>
      </c>
      <c r="R69" s="71">
        <f t="shared" si="0"/>
        <v>32</v>
      </c>
      <c r="S69" s="70"/>
      <c r="T69" s="70"/>
      <c r="U69" s="70"/>
      <c r="V69" s="70"/>
      <c r="W69" s="70"/>
    </row>
    <row r="70" spans="1:23" s="72" customFormat="1" ht="14.25" customHeight="1" x14ac:dyDescent="0.4">
      <c r="A70" s="67" t="s">
        <v>268</v>
      </c>
      <c r="B70" s="69" t="s">
        <v>306</v>
      </c>
      <c r="C70" s="68" t="s">
        <v>269</v>
      </c>
      <c r="D70" s="68" t="s">
        <v>175</v>
      </c>
      <c r="E70" s="68">
        <v>32</v>
      </c>
      <c r="F70" s="69"/>
      <c r="G70" s="69"/>
      <c r="H70" s="70"/>
      <c r="I70" s="68">
        <v>12</v>
      </c>
      <c r="J70" s="68">
        <v>20</v>
      </c>
      <c r="K70" s="70"/>
      <c r="L70" s="68">
        <v>43</v>
      </c>
      <c r="M70" s="70">
        <f t="shared" si="1"/>
        <v>1</v>
      </c>
      <c r="N70" s="70">
        <v>1</v>
      </c>
      <c r="O70" s="70"/>
      <c r="P70" s="70"/>
      <c r="Q70" s="70">
        <v>1</v>
      </c>
      <c r="R70" s="71">
        <f t="shared" si="0"/>
        <v>32</v>
      </c>
      <c r="S70" s="70"/>
      <c r="T70" s="70"/>
      <c r="U70" s="70"/>
      <c r="V70" s="70"/>
      <c r="W70" s="70"/>
    </row>
    <row r="71" spans="1:23" s="72" customFormat="1" ht="14.25" customHeight="1" x14ac:dyDescent="0.4">
      <c r="A71" s="67" t="s">
        <v>268</v>
      </c>
      <c r="B71" s="69" t="s">
        <v>306</v>
      </c>
      <c r="C71" s="68" t="s">
        <v>269</v>
      </c>
      <c r="D71" s="68" t="s">
        <v>116</v>
      </c>
      <c r="E71" s="68">
        <v>32</v>
      </c>
      <c r="F71" s="69"/>
      <c r="G71" s="69"/>
      <c r="H71" s="70"/>
      <c r="I71" s="68">
        <v>12</v>
      </c>
      <c r="J71" s="68">
        <v>20</v>
      </c>
      <c r="K71" s="70"/>
      <c r="L71" s="68">
        <v>49</v>
      </c>
      <c r="M71" s="70">
        <f t="shared" si="1"/>
        <v>1</v>
      </c>
      <c r="N71" s="70">
        <v>1</v>
      </c>
      <c r="O71" s="70"/>
      <c r="P71" s="70"/>
      <c r="Q71" s="70">
        <v>1</v>
      </c>
      <c r="R71" s="71">
        <f t="shared" si="0"/>
        <v>32</v>
      </c>
      <c r="S71" s="70"/>
      <c r="T71" s="70"/>
      <c r="U71" s="70"/>
      <c r="V71" s="70"/>
      <c r="W71" s="70"/>
    </row>
    <row r="72" spans="1:23" s="72" customFormat="1" ht="14.25" customHeight="1" x14ac:dyDescent="0.4">
      <c r="A72" s="67" t="s">
        <v>270</v>
      </c>
      <c r="B72" s="69" t="s">
        <v>306</v>
      </c>
      <c r="C72" s="68" t="s">
        <v>252</v>
      </c>
      <c r="D72" s="68" t="s">
        <v>99</v>
      </c>
      <c r="E72" s="68">
        <v>72</v>
      </c>
      <c r="F72" s="69"/>
      <c r="G72" s="69"/>
      <c r="H72" s="70"/>
      <c r="I72" s="68">
        <v>32</v>
      </c>
      <c r="J72" s="68">
        <v>40</v>
      </c>
      <c r="K72" s="70"/>
      <c r="L72" s="68">
        <v>44</v>
      </c>
      <c r="M72" s="70">
        <f t="shared" si="1"/>
        <v>1</v>
      </c>
      <c r="N72" s="70">
        <v>1</v>
      </c>
      <c r="O72" s="70"/>
      <c r="P72" s="70"/>
      <c r="Q72" s="70">
        <v>1</v>
      </c>
      <c r="R72" s="71">
        <f t="shared" ref="R72:R86" si="2">E72*M72*Q72</f>
        <v>72</v>
      </c>
      <c r="S72" s="70"/>
      <c r="T72" s="70"/>
      <c r="U72" s="70"/>
      <c r="V72" s="70"/>
      <c r="W72" s="70"/>
    </row>
    <row r="73" spans="1:23" s="72" customFormat="1" ht="14.25" customHeight="1" x14ac:dyDescent="0.4">
      <c r="A73" s="67" t="s">
        <v>270</v>
      </c>
      <c r="B73" s="69" t="s">
        <v>306</v>
      </c>
      <c r="C73" s="68" t="s">
        <v>174</v>
      </c>
      <c r="D73" s="68" t="s">
        <v>175</v>
      </c>
      <c r="E73" s="68">
        <v>56</v>
      </c>
      <c r="F73" s="69"/>
      <c r="G73" s="69"/>
      <c r="H73" s="70"/>
      <c r="I73" s="68">
        <v>24</v>
      </c>
      <c r="J73" s="68">
        <v>32</v>
      </c>
      <c r="K73" s="70"/>
      <c r="L73" s="68">
        <v>43</v>
      </c>
      <c r="M73" s="70">
        <f t="shared" ref="M73:M86" si="3">IF(L73&lt;=50,1,IF(L73&lt;=100,1+(L73-50)*0.01,1.5))</f>
        <v>1</v>
      </c>
      <c r="N73" s="70">
        <v>1</v>
      </c>
      <c r="O73" s="70"/>
      <c r="P73" s="70"/>
      <c r="Q73" s="70">
        <v>1</v>
      </c>
      <c r="R73" s="71">
        <f t="shared" si="2"/>
        <v>56</v>
      </c>
      <c r="S73" s="70"/>
      <c r="T73" s="70"/>
      <c r="U73" s="70"/>
      <c r="V73" s="70"/>
      <c r="W73" s="70"/>
    </row>
    <row r="74" spans="1:23" s="72" customFormat="1" ht="14.25" customHeight="1" x14ac:dyDescent="0.4">
      <c r="A74" s="67" t="s">
        <v>270</v>
      </c>
      <c r="B74" s="69" t="s">
        <v>306</v>
      </c>
      <c r="C74" s="68" t="s">
        <v>252</v>
      </c>
      <c r="D74" s="68" t="s">
        <v>100</v>
      </c>
      <c r="E74" s="68">
        <v>72</v>
      </c>
      <c r="F74" s="69"/>
      <c r="G74" s="69"/>
      <c r="H74" s="70"/>
      <c r="I74" s="68">
        <v>32</v>
      </c>
      <c r="J74" s="68">
        <v>40</v>
      </c>
      <c r="K74" s="70"/>
      <c r="L74" s="68">
        <v>51</v>
      </c>
      <c r="M74" s="70">
        <f t="shared" si="3"/>
        <v>1.01</v>
      </c>
      <c r="N74" s="70">
        <v>1</v>
      </c>
      <c r="O74" s="70"/>
      <c r="P74" s="70"/>
      <c r="Q74" s="70">
        <v>1</v>
      </c>
      <c r="R74" s="71">
        <f t="shared" si="2"/>
        <v>72.72</v>
      </c>
      <c r="S74" s="70"/>
      <c r="T74" s="70"/>
      <c r="U74" s="70"/>
      <c r="V74" s="70"/>
      <c r="W74" s="70"/>
    </row>
    <row r="75" spans="1:23" s="72" customFormat="1" ht="14.25" customHeight="1" x14ac:dyDescent="0.4">
      <c r="A75" s="67" t="s">
        <v>270</v>
      </c>
      <c r="B75" s="69" t="s">
        <v>306</v>
      </c>
      <c r="C75" s="68" t="s">
        <v>252</v>
      </c>
      <c r="D75" s="68" t="s">
        <v>101</v>
      </c>
      <c r="E75" s="68">
        <v>72</v>
      </c>
      <c r="F75" s="69"/>
      <c r="G75" s="69"/>
      <c r="H75" s="70"/>
      <c r="I75" s="68">
        <v>32</v>
      </c>
      <c r="J75" s="68">
        <v>40</v>
      </c>
      <c r="K75" s="70"/>
      <c r="L75" s="68">
        <v>42</v>
      </c>
      <c r="M75" s="70">
        <f t="shared" si="3"/>
        <v>1</v>
      </c>
      <c r="N75" s="70">
        <v>1</v>
      </c>
      <c r="O75" s="70"/>
      <c r="P75" s="70"/>
      <c r="Q75" s="70">
        <v>1</v>
      </c>
      <c r="R75" s="71">
        <f t="shared" si="2"/>
        <v>72</v>
      </c>
      <c r="S75" s="70"/>
      <c r="T75" s="70"/>
      <c r="U75" s="70"/>
      <c r="V75" s="70"/>
      <c r="W75" s="70"/>
    </row>
    <row r="76" spans="1:23" s="72" customFormat="1" ht="14.25" customHeight="1" x14ac:dyDescent="0.4">
      <c r="A76" s="67" t="s">
        <v>271</v>
      </c>
      <c r="B76" s="69" t="s">
        <v>306</v>
      </c>
      <c r="C76" s="68" t="s">
        <v>203</v>
      </c>
      <c r="D76" s="68" t="s">
        <v>216</v>
      </c>
      <c r="E76" s="68">
        <v>64</v>
      </c>
      <c r="F76" s="69"/>
      <c r="G76" s="69"/>
      <c r="H76" s="70"/>
      <c r="I76" s="68">
        <v>24</v>
      </c>
      <c r="J76" s="68">
        <v>40</v>
      </c>
      <c r="K76" s="70"/>
      <c r="L76" s="68">
        <v>49</v>
      </c>
      <c r="M76" s="70">
        <f t="shared" si="3"/>
        <v>1</v>
      </c>
      <c r="N76" s="70">
        <v>1</v>
      </c>
      <c r="O76" s="70"/>
      <c r="P76" s="70"/>
      <c r="Q76" s="70">
        <v>1</v>
      </c>
      <c r="R76" s="71">
        <f t="shared" si="2"/>
        <v>64</v>
      </c>
      <c r="S76" s="70"/>
      <c r="T76" s="70"/>
      <c r="U76" s="70"/>
      <c r="V76" s="70"/>
      <c r="W76" s="70"/>
    </row>
    <row r="77" spans="1:23" s="72" customFormat="1" ht="14.25" customHeight="1" x14ac:dyDescent="0.4">
      <c r="A77" s="67" t="s">
        <v>271</v>
      </c>
      <c r="B77" s="69" t="s">
        <v>306</v>
      </c>
      <c r="C77" s="68" t="s">
        <v>272</v>
      </c>
      <c r="D77" s="68" t="s">
        <v>213</v>
      </c>
      <c r="E77" s="68">
        <v>56</v>
      </c>
      <c r="F77" s="69"/>
      <c r="G77" s="69"/>
      <c r="H77" s="70"/>
      <c r="I77" s="68">
        <v>24</v>
      </c>
      <c r="J77" s="68">
        <v>32</v>
      </c>
      <c r="K77" s="70"/>
      <c r="L77" s="68">
        <v>39</v>
      </c>
      <c r="M77" s="70">
        <f t="shared" si="3"/>
        <v>1</v>
      </c>
      <c r="N77" s="70">
        <v>1</v>
      </c>
      <c r="O77" s="70"/>
      <c r="P77" s="70"/>
      <c r="Q77" s="70">
        <v>1</v>
      </c>
      <c r="R77" s="71">
        <f t="shared" si="2"/>
        <v>56</v>
      </c>
      <c r="S77" s="70"/>
      <c r="T77" s="70"/>
      <c r="U77" s="70"/>
      <c r="V77" s="70"/>
      <c r="W77" s="70"/>
    </row>
    <row r="78" spans="1:23" s="72" customFormat="1" ht="14.25" customHeight="1" x14ac:dyDescent="0.4">
      <c r="A78" s="67" t="s">
        <v>271</v>
      </c>
      <c r="B78" s="69" t="s">
        <v>306</v>
      </c>
      <c r="C78" s="68" t="s">
        <v>272</v>
      </c>
      <c r="D78" s="68" t="s">
        <v>152</v>
      </c>
      <c r="E78" s="68">
        <v>56</v>
      </c>
      <c r="F78" s="69"/>
      <c r="G78" s="69"/>
      <c r="H78" s="70"/>
      <c r="I78" s="68">
        <v>24</v>
      </c>
      <c r="J78" s="68">
        <v>32</v>
      </c>
      <c r="K78" s="70"/>
      <c r="L78" s="68">
        <v>46</v>
      </c>
      <c r="M78" s="70">
        <f t="shared" si="3"/>
        <v>1</v>
      </c>
      <c r="N78" s="70"/>
      <c r="O78" s="70">
        <v>1.1000000000000001</v>
      </c>
      <c r="P78" s="70"/>
      <c r="Q78" s="70">
        <v>1.1000000000000001</v>
      </c>
      <c r="R78" s="71">
        <f t="shared" si="2"/>
        <v>61.600000000000009</v>
      </c>
      <c r="S78" s="70"/>
      <c r="T78" s="70"/>
      <c r="U78" s="70"/>
      <c r="V78" s="70"/>
      <c r="W78" s="70"/>
    </row>
    <row r="79" spans="1:23" s="76" customFormat="1" ht="14.25" customHeight="1" x14ac:dyDescent="0.4">
      <c r="A79" s="67" t="s">
        <v>278</v>
      </c>
      <c r="B79" s="69" t="s">
        <v>306</v>
      </c>
      <c r="C79" s="68" t="s">
        <v>214</v>
      </c>
      <c r="D79" s="68" t="s">
        <v>164</v>
      </c>
      <c r="E79" s="68">
        <v>72</v>
      </c>
      <c r="F79" s="91"/>
      <c r="G79" s="91"/>
      <c r="H79" s="92"/>
      <c r="I79" s="68">
        <v>36</v>
      </c>
      <c r="J79" s="68">
        <v>36</v>
      </c>
      <c r="K79" s="70"/>
      <c r="L79" s="68">
        <v>46</v>
      </c>
      <c r="M79" s="70">
        <f t="shared" si="3"/>
        <v>1</v>
      </c>
      <c r="N79" s="70">
        <v>1</v>
      </c>
      <c r="O79" s="70"/>
      <c r="P79" s="70"/>
      <c r="Q79" s="70">
        <v>1</v>
      </c>
      <c r="R79" s="71">
        <f t="shared" si="2"/>
        <v>72</v>
      </c>
      <c r="S79" s="93"/>
      <c r="T79" s="93"/>
      <c r="U79" s="93"/>
      <c r="V79" s="70"/>
      <c r="W79" s="70"/>
    </row>
    <row r="80" spans="1:23" s="76" customFormat="1" ht="14.25" customHeight="1" x14ac:dyDescent="0.4">
      <c r="A80" s="67" t="s">
        <v>278</v>
      </c>
      <c r="B80" s="69" t="s">
        <v>306</v>
      </c>
      <c r="C80" s="68" t="s">
        <v>214</v>
      </c>
      <c r="D80" s="68" t="s">
        <v>163</v>
      </c>
      <c r="E80" s="68">
        <v>72</v>
      </c>
      <c r="F80" s="91"/>
      <c r="G80" s="91"/>
      <c r="H80" s="92"/>
      <c r="I80" s="68">
        <v>36</v>
      </c>
      <c r="J80" s="68">
        <v>36</v>
      </c>
      <c r="K80" s="70"/>
      <c r="L80" s="68">
        <v>47</v>
      </c>
      <c r="M80" s="70">
        <f t="shared" si="3"/>
        <v>1</v>
      </c>
      <c r="N80" s="70">
        <v>1</v>
      </c>
      <c r="O80" s="70"/>
      <c r="P80" s="70"/>
      <c r="Q80" s="70">
        <v>1</v>
      </c>
      <c r="R80" s="71">
        <f t="shared" si="2"/>
        <v>72</v>
      </c>
      <c r="S80" s="93"/>
      <c r="T80" s="93"/>
      <c r="U80" s="93"/>
      <c r="V80" s="70"/>
      <c r="W80" s="70"/>
    </row>
    <row r="81" spans="1:23" s="72" customFormat="1" ht="14.25" customHeight="1" x14ac:dyDescent="0.4">
      <c r="A81" s="67" t="s">
        <v>273</v>
      </c>
      <c r="B81" s="69" t="s">
        <v>306</v>
      </c>
      <c r="C81" s="68" t="s">
        <v>174</v>
      </c>
      <c r="D81" s="68" t="s">
        <v>111</v>
      </c>
      <c r="E81" s="68">
        <v>56</v>
      </c>
      <c r="F81" s="69"/>
      <c r="G81" s="69"/>
      <c r="H81" s="70"/>
      <c r="I81" s="68">
        <v>24</v>
      </c>
      <c r="J81" s="68">
        <v>32</v>
      </c>
      <c r="K81" s="70"/>
      <c r="L81" s="68">
        <v>45</v>
      </c>
      <c r="M81" s="70">
        <f t="shared" si="3"/>
        <v>1</v>
      </c>
      <c r="N81" s="70">
        <v>1</v>
      </c>
      <c r="O81" s="70"/>
      <c r="P81" s="70"/>
      <c r="Q81" s="70">
        <v>1</v>
      </c>
      <c r="R81" s="71">
        <f t="shared" si="2"/>
        <v>56</v>
      </c>
      <c r="S81" s="70"/>
      <c r="T81" s="70"/>
      <c r="U81" s="70"/>
      <c r="V81" s="70"/>
      <c r="W81" s="70"/>
    </row>
    <row r="82" spans="1:23" s="72" customFormat="1" ht="14.25" customHeight="1" x14ac:dyDescent="0.4">
      <c r="A82" s="67" t="s">
        <v>273</v>
      </c>
      <c r="B82" s="69" t="s">
        <v>306</v>
      </c>
      <c r="C82" s="68" t="s">
        <v>174</v>
      </c>
      <c r="D82" s="68" t="s">
        <v>112</v>
      </c>
      <c r="E82" s="68">
        <v>56</v>
      </c>
      <c r="F82" s="69"/>
      <c r="G82" s="69"/>
      <c r="H82" s="70"/>
      <c r="I82" s="68">
        <v>24</v>
      </c>
      <c r="J82" s="68">
        <v>32</v>
      </c>
      <c r="K82" s="70"/>
      <c r="L82" s="68">
        <v>46</v>
      </c>
      <c r="M82" s="70">
        <f t="shared" si="3"/>
        <v>1</v>
      </c>
      <c r="N82" s="70">
        <v>1</v>
      </c>
      <c r="O82" s="70"/>
      <c r="P82" s="70"/>
      <c r="Q82" s="70">
        <v>1</v>
      </c>
      <c r="R82" s="71">
        <f t="shared" si="2"/>
        <v>56</v>
      </c>
      <c r="S82" s="70"/>
      <c r="T82" s="70"/>
      <c r="U82" s="70"/>
      <c r="V82" s="70"/>
      <c r="W82" s="70"/>
    </row>
    <row r="83" spans="1:23" s="72" customFormat="1" ht="14.25" customHeight="1" x14ac:dyDescent="0.4">
      <c r="A83" s="67" t="s">
        <v>274</v>
      </c>
      <c r="B83" s="69" t="s">
        <v>306</v>
      </c>
      <c r="C83" s="68" t="s">
        <v>266</v>
      </c>
      <c r="D83" s="68" t="s">
        <v>101</v>
      </c>
      <c r="E83" s="68">
        <v>72</v>
      </c>
      <c r="F83" s="69"/>
      <c r="G83" s="69"/>
      <c r="H83" s="70"/>
      <c r="I83" s="68">
        <v>24</v>
      </c>
      <c r="J83" s="68">
        <v>48</v>
      </c>
      <c r="K83" s="70"/>
      <c r="L83" s="68">
        <v>42</v>
      </c>
      <c r="M83" s="70">
        <f t="shared" si="3"/>
        <v>1</v>
      </c>
      <c r="N83" s="70">
        <v>1</v>
      </c>
      <c r="O83" s="70"/>
      <c r="P83" s="70"/>
      <c r="Q83" s="70">
        <v>1</v>
      </c>
      <c r="R83" s="71">
        <f t="shared" si="2"/>
        <v>72</v>
      </c>
      <c r="S83" s="70"/>
      <c r="T83" s="70"/>
      <c r="U83" s="70"/>
      <c r="V83" s="70"/>
      <c r="W83" s="70"/>
    </row>
    <row r="84" spans="1:23" s="76" customFormat="1" ht="14.25" customHeight="1" x14ac:dyDescent="0.4">
      <c r="A84" s="75" t="s">
        <v>326</v>
      </c>
      <c r="B84" s="75" t="s">
        <v>306</v>
      </c>
      <c r="C84" s="75" t="s">
        <v>280</v>
      </c>
      <c r="D84" s="75" t="s">
        <v>322</v>
      </c>
      <c r="E84" s="75">
        <f>L84*3</f>
        <v>60</v>
      </c>
      <c r="F84" s="75"/>
      <c r="G84" s="75"/>
      <c r="H84" s="75"/>
      <c r="I84" s="75"/>
      <c r="J84" s="75">
        <v>60</v>
      </c>
      <c r="K84" s="75"/>
      <c r="L84" s="75">
        <v>20</v>
      </c>
      <c r="M84" s="70">
        <f t="shared" si="3"/>
        <v>1</v>
      </c>
      <c r="N84" s="70">
        <v>1</v>
      </c>
      <c r="O84" s="75"/>
      <c r="P84" s="75"/>
      <c r="Q84" s="70">
        <v>1</v>
      </c>
      <c r="R84" s="71">
        <f t="shared" si="2"/>
        <v>60</v>
      </c>
      <c r="S84" s="75"/>
      <c r="T84" s="75"/>
      <c r="U84" s="75"/>
      <c r="V84" s="75"/>
      <c r="W84" s="75"/>
    </row>
    <row r="85" spans="1:23" s="76" customFormat="1" ht="14.25" customHeight="1" x14ac:dyDescent="0.4">
      <c r="A85" s="68" t="s">
        <v>334</v>
      </c>
      <c r="B85" s="75" t="s">
        <v>306</v>
      </c>
      <c r="C85" s="75" t="s">
        <v>280</v>
      </c>
      <c r="D85" s="68" t="s">
        <v>336</v>
      </c>
      <c r="E85" s="75">
        <f t="shared" ref="E85:E86" si="4">L85*3</f>
        <v>60</v>
      </c>
      <c r="F85" s="75"/>
      <c r="G85" s="75"/>
      <c r="H85" s="75"/>
      <c r="I85" s="75"/>
      <c r="J85" s="75">
        <v>60</v>
      </c>
      <c r="K85" s="75"/>
      <c r="L85" s="73">
        <v>20</v>
      </c>
      <c r="M85" s="70">
        <f t="shared" si="3"/>
        <v>1</v>
      </c>
      <c r="N85" s="70">
        <v>1</v>
      </c>
      <c r="O85" s="75"/>
      <c r="P85" s="75"/>
      <c r="Q85" s="70">
        <v>1</v>
      </c>
      <c r="R85" s="71">
        <f t="shared" si="2"/>
        <v>60</v>
      </c>
      <c r="S85" s="75"/>
      <c r="T85" s="75"/>
      <c r="U85" s="75"/>
      <c r="V85" s="75"/>
      <c r="W85" s="75"/>
    </row>
    <row r="86" spans="1:23" s="76" customFormat="1" ht="14.25" customHeight="1" x14ac:dyDescent="0.4">
      <c r="A86" s="67" t="s">
        <v>335</v>
      </c>
      <c r="B86" s="75" t="s">
        <v>282</v>
      </c>
      <c r="C86" s="75" t="s">
        <v>280</v>
      </c>
      <c r="D86" s="67" t="s">
        <v>348</v>
      </c>
      <c r="E86" s="75">
        <f t="shared" si="4"/>
        <v>57</v>
      </c>
      <c r="F86" s="75"/>
      <c r="G86" s="75"/>
      <c r="H86" s="75"/>
      <c r="I86" s="75"/>
      <c r="J86" s="75">
        <v>57</v>
      </c>
      <c r="K86" s="75"/>
      <c r="L86" s="73">
        <v>19</v>
      </c>
      <c r="M86" s="70">
        <f t="shared" si="3"/>
        <v>1</v>
      </c>
      <c r="N86" s="70">
        <v>1</v>
      </c>
      <c r="O86" s="75"/>
      <c r="P86" s="75"/>
      <c r="Q86" s="70">
        <v>1</v>
      </c>
      <c r="R86" s="71">
        <f t="shared" si="2"/>
        <v>57</v>
      </c>
      <c r="S86" s="75"/>
      <c r="T86" s="75"/>
      <c r="U86" s="75"/>
      <c r="V86" s="75"/>
      <c r="W86" s="75"/>
    </row>
    <row r="87" spans="1:23" s="72" customFormat="1" ht="26.25" customHeight="1" x14ac:dyDescent="0.4">
      <c r="A87" s="191" t="s">
        <v>4</v>
      </c>
      <c r="B87" s="191"/>
      <c r="C87" s="191"/>
      <c r="D87" s="191"/>
      <c r="E87" s="70" t="e">
        <f>SUM(#REF!)</f>
        <v>#REF!</v>
      </c>
      <c r="F87" s="70" t="e">
        <f>SUM(#REF!)</f>
        <v>#REF!</v>
      </c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90" t="e">
        <f>SUM(#REF!)</f>
        <v>#REF!</v>
      </c>
      <c r="S87" s="90" t="e">
        <f>SUM(#REF!)</f>
        <v>#REF!</v>
      </c>
      <c r="T87" s="90" t="e">
        <f>SUM(#REF!)</f>
        <v>#REF!</v>
      </c>
      <c r="U87" s="70" t="e">
        <f>SUM(#REF!)</f>
        <v>#REF!</v>
      </c>
      <c r="V87" s="70"/>
      <c r="W87" s="70"/>
    </row>
    <row r="88" spans="1:23" ht="42.75" customHeight="1" x14ac:dyDescent="0.4">
      <c r="A88" s="183" t="s">
        <v>32</v>
      </c>
      <c r="B88" s="183"/>
      <c r="C88" s="183"/>
      <c r="D88" s="183"/>
      <c r="E88" s="183"/>
      <c r="F88" s="183"/>
      <c r="G88" s="183"/>
      <c r="H88" s="183"/>
      <c r="I88" s="183"/>
      <c r="J88" s="183"/>
      <c r="K88" s="183"/>
      <c r="L88" s="183"/>
      <c r="M88" s="183"/>
      <c r="N88" s="183"/>
      <c r="O88" s="183"/>
      <c r="P88" s="183"/>
      <c r="Q88" s="183"/>
      <c r="R88" s="183"/>
      <c r="S88" s="183"/>
      <c r="T88" s="183"/>
      <c r="U88" s="183"/>
      <c r="V88" s="183"/>
      <c r="W88" s="183"/>
    </row>
    <row r="89" spans="1:23" s="59" customFormat="1" x14ac:dyDescent="0.4">
      <c r="A89" s="59" t="s">
        <v>15</v>
      </c>
      <c r="B89" s="81"/>
      <c r="C89" s="66"/>
      <c r="D89" s="66"/>
      <c r="E89" s="88" t="s">
        <v>16</v>
      </c>
      <c r="F89" s="88"/>
      <c r="G89" s="88"/>
      <c r="H89" s="88"/>
      <c r="I89" s="82"/>
      <c r="J89" s="88"/>
      <c r="K89" s="88"/>
      <c r="L89" s="82"/>
      <c r="N89" s="88"/>
      <c r="Q89" s="88"/>
      <c r="R89" s="94"/>
      <c r="S89" s="59" t="s">
        <v>17</v>
      </c>
    </row>
    <row r="90" spans="1:23" s="59" customFormat="1" x14ac:dyDescent="0.4">
      <c r="E90" s="88"/>
      <c r="F90" s="88"/>
      <c r="G90" s="88"/>
      <c r="H90" s="88"/>
      <c r="I90" s="88"/>
      <c r="J90" s="88"/>
      <c r="K90" s="88"/>
      <c r="L90" s="88"/>
      <c r="N90" s="88"/>
      <c r="Q90" s="88"/>
      <c r="R90" s="89"/>
    </row>
    <row r="91" spans="1:23" s="59" customFormat="1" x14ac:dyDescent="0.4">
      <c r="E91" s="88"/>
      <c r="F91" s="88"/>
      <c r="G91" s="88"/>
      <c r="H91" s="88"/>
      <c r="I91" s="88"/>
      <c r="J91" s="88"/>
      <c r="K91" s="88"/>
      <c r="L91" s="88"/>
      <c r="N91" s="88"/>
      <c r="Q91" s="88"/>
      <c r="R91" s="89"/>
    </row>
    <row r="92" spans="1:23" x14ac:dyDescent="0.4">
      <c r="A92" s="84"/>
      <c r="B92" s="84"/>
      <c r="C92" s="84"/>
      <c r="D92" s="84"/>
      <c r="E92" s="85"/>
      <c r="F92" s="85"/>
      <c r="G92" s="85"/>
      <c r="H92" s="85"/>
      <c r="I92" s="85"/>
      <c r="J92" s="85"/>
      <c r="K92" s="85"/>
      <c r="L92" s="85"/>
      <c r="M92" s="84"/>
      <c r="Q92" s="85"/>
      <c r="R92" s="95"/>
      <c r="S92" s="84"/>
      <c r="T92" s="84"/>
      <c r="U92" s="84"/>
      <c r="V92" s="84"/>
      <c r="W92" s="84"/>
    </row>
    <row r="93" spans="1:23" x14ac:dyDescent="0.4">
      <c r="A93" s="84"/>
      <c r="B93" s="84"/>
      <c r="C93" s="84"/>
      <c r="D93" s="84"/>
      <c r="E93" s="85"/>
      <c r="F93" s="85"/>
      <c r="G93" s="85"/>
      <c r="H93" s="85"/>
      <c r="I93" s="85"/>
      <c r="J93" s="85"/>
      <c r="K93" s="85"/>
      <c r="L93" s="85"/>
      <c r="M93" s="84"/>
      <c r="Q93" s="85"/>
      <c r="R93" s="95"/>
      <c r="S93" s="84"/>
      <c r="T93" s="84"/>
      <c r="U93" s="84"/>
      <c r="V93" s="84"/>
      <c r="W93" s="84"/>
    </row>
    <row r="94" spans="1:23" x14ac:dyDescent="0.4">
      <c r="A94" s="84"/>
      <c r="B94" s="84"/>
      <c r="C94" s="84"/>
      <c r="D94" s="84"/>
      <c r="E94" s="85"/>
      <c r="F94" s="85"/>
      <c r="G94" s="85"/>
      <c r="H94" s="85"/>
      <c r="I94" s="85"/>
      <c r="J94" s="85"/>
      <c r="K94" s="85"/>
      <c r="L94" s="85"/>
      <c r="M94" s="84"/>
      <c r="Q94" s="85"/>
      <c r="R94" s="95"/>
      <c r="S94" s="84"/>
      <c r="T94" s="84"/>
      <c r="U94" s="84"/>
      <c r="V94" s="84"/>
      <c r="W94" s="84"/>
    </row>
    <row r="95" spans="1:23" x14ac:dyDescent="0.4">
      <c r="A95" s="84"/>
      <c r="B95" s="84"/>
      <c r="C95" s="84"/>
      <c r="D95" s="84"/>
      <c r="E95" s="85"/>
      <c r="F95" s="85"/>
      <c r="G95" s="85"/>
      <c r="H95" s="85"/>
      <c r="I95" s="85"/>
      <c r="J95" s="85"/>
      <c r="K95" s="85"/>
      <c r="L95" s="85"/>
      <c r="M95" s="84"/>
      <c r="Q95" s="85"/>
      <c r="R95" s="95"/>
      <c r="S95" s="84"/>
      <c r="T95" s="84"/>
      <c r="U95" s="84"/>
      <c r="V95" s="84"/>
      <c r="W95" s="84"/>
    </row>
    <row r="96" spans="1:23" x14ac:dyDescent="0.4">
      <c r="A96" s="84"/>
      <c r="B96" s="84"/>
      <c r="C96" s="84"/>
      <c r="D96" s="84"/>
      <c r="E96" s="85"/>
      <c r="F96" s="85"/>
      <c r="G96" s="85"/>
      <c r="H96" s="85"/>
      <c r="I96" s="85"/>
      <c r="J96" s="85"/>
      <c r="K96" s="85"/>
      <c r="L96" s="85"/>
      <c r="M96" s="84"/>
      <c r="Q96" s="85"/>
      <c r="R96" s="95"/>
      <c r="S96" s="84"/>
      <c r="T96" s="84"/>
      <c r="U96" s="84"/>
      <c r="V96" s="84"/>
      <c r="W96" s="84"/>
    </row>
    <row r="97" spans="1:23" x14ac:dyDescent="0.4">
      <c r="A97" s="84"/>
      <c r="B97" s="84"/>
      <c r="C97" s="84"/>
      <c r="D97" s="84"/>
      <c r="E97" s="85"/>
      <c r="F97" s="85"/>
      <c r="G97" s="85"/>
      <c r="H97" s="85"/>
      <c r="I97" s="85"/>
      <c r="J97" s="85"/>
      <c r="K97" s="85"/>
      <c r="L97" s="85"/>
      <c r="M97" s="84"/>
      <c r="Q97" s="85"/>
      <c r="R97" s="95"/>
      <c r="S97" s="84"/>
      <c r="T97" s="84"/>
      <c r="U97" s="84"/>
      <c r="V97" s="84"/>
      <c r="W97" s="84"/>
    </row>
    <row r="98" spans="1:23" x14ac:dyDescent="0.4">
      <c r="A98" s="84"/>
      <c r="B98" s="84"/>
      <c r="C98" s="84"/>
      <c r="D98" s="84"/>
      <c r="E98" s="85"/>
      <c r="F98" s="85"/>
      <c r="G98" s="85"/>
      <c r="H98" s="85"/>
      <c r="I98" s="85"/>
      <c r="J98" s="85"/>
      <c r="K98" s="85"/>
      <c r="L98" s="85"/>
      <c r="M98" s="84"/>
      <c r="Q98" s="85"/>
      <c r="R98" s="95"/>
      <c r="S98" s="84"/>
      <c r="T98" s="84"/>
      <c r="U98" s="84"/>
      <c r="V98" s="84"/>
      <c r="W98" s="84"/>
    </row>
    <row r="99" spans="1:23" x14ac:dyDescent="0.4">
      <c r="A99" s="84"/>
      <c r="B99" s="84"/>
      <c r="C99" s="84"/>
      <c r="D99" s="84"/>
      <c r="E99" s="85"/>
      <c r="F99" s="85"/>
      <c r="G99" s="85"/>
      <c r="H99" s="85"/>
      <c r="I99" s="85"/>
      <c r="J99" s="85"/>
      <c r="K99" s="85"/>
      <c r="L99" s="85"/>
      <c r="M99" s="84"/>
      <c r="Q99" s="85"/>
      <c r="R99" s="95"/>
      <c r="S99" s="84"/>
      <c r="T99" s="84"/>
      <c r="U99" s="84"/>
      <c r="V99" s="84"/>
      <c r="W99" s="84"/>
    </row>
    <row r="100" spans="1:23" x14ac:dyDescent="0.4">
      <c r="A100" s="84"/>
      <c r="B100" s="84"/>
      <c r="C100" s="84"/>
      <c r="D100" s="84"/>
      <c r="E100" s="85"/>
      <c r="F100" s="85"/>
      <c r="G100" s="85"/>
      <c r="H100" s="85"/>
      <c r="I100" s="85"/>
      <c r="J100" s="85"/>
      <c r="K100" s="85"/>
      <c r="L100" s="85"/>
      <c r="M100" s="84"/>
      <c r="Q100" s="85"/>
      <c r="R100" s="95"/>
      <c r="S100" s="84"/>
      <c r="T100" s="84"/>
      <c r="U100" s="84"/>
      <c r="V100" s="84"/>
      <c r="W100" s="84"/>
    </row>
    <row r="101" spans="1:23" x14ac:dyDescent="0.4">
      <c r="A101" s="84"/>
      <c r="B101" s="84"/>
      <c r="C101" s="84"/>
      <c r="D101" s="84"/>
      <c r="E101" s="85"/>
      <c r="F101" s="85"/>
      <c r="G101" s="85"/>
      <c r="H101" s="85"/>
      <c r="I101" s="85"/>
      <c r="J101" s="85"/>
      <c r="K101" s="85"/>
      <c r="L101" s="85"/>
      <c r="M101" s="84"/>
      <c r="Q101" s="85"/>
      <c r="R101" s="95"/>
      <c r="S101" s="84"/>
      <c r="T101" s="84"/>
      <c r="U101" s="84"/>
      <c r="V101" s="84"/>
      <c r="W101" s="84"/>
    </row>
    <row r="102" spans="1:23" x14ac:dyDescent="0.4">
      <c r="A102" s="84"/>
      <c r="B102" s="84"/>
      <c r="C102" s="84"/>
      <c r="D102" s="84"/>
      <c r="E102" s="85"/>
      <c r="F102" s="85"/>
      <c r="G102" s="85"/>
      <c r="H102" s="85"/>
      <c r="I102" s="85"/>
      <c r="J102" s="85"/>
      <c r="K102" s="85"/>
      <c r="L102" s="85"/>
      <c r="M102" s="84"/>
      <c r="Q102" s="85"/>
      <c r="R102" s="95"/>
      <c r="S102" s="84"/>
      <c r="T102" s="84"/>
      <c r="U102" s="84"/>
      <c r="V102" s="84"/>
      <c r="W102" s="84"/>
    </row>
    <row r="103" spans="1:23" x14ac:dyDescent="0.4">
      <c r="A103" s="84"/>
      <c r="B103" s="84"/>
      <c r="C103" s="84"/>
      <c r="D103" s="84"/>
      <c r="E103" s="85"/>
      <c r="F103" s="85"/>
      <c r="G103" s="85"/>
      <c r="H103" s="85"/>
      <c r="I103" s="85"/>
      <c r="J103" s="85"/>
      <c r="K103" s="85"/>
      <c r="L103" s="85"/>
      <c r="M103" s="84"/>
      <c r="Q103" s="85"/>
      <c r="R103" s="95"/>
      <c r="S103" s="84"/>
      <c r="T103" s="84"/>
      <c r="U103" s="84"/>
      <c r="V103" s="84"/>
      <c r="W103" s="84"/>
    </row>
    <row r="104" spans="1:23" x14ac:dyDescent="0.4">
      <c r="A104" s="84"/>
      <c r="B104" s="84"/>
      <c r="C104" s="84"/>
      <c r="D104" s="84"/>
      <c r="E104" s="85"/>
      <c r="F104" s="85"/>
      <c r="G104" s="85"/>
      <c r="H104" s="85"/>
      <c r="I104" s="85"/>
      <c r="J104" s="85"/>
      <c r="K104" s="85"/>
      <c r="L104" s="85"/>
      <c r="M104" s="84"/>
      <c r="Q104" s="85"/>
      <c r="R104" s="95"/>
      <c r="S104" s="84"/>
      <c r="T104" s="84"/>
      <c r="U104" s="84"/>
      <c r="V104" s="84"/>
      <c r="W104" s="84"/>
    </row>
    <row r="105" spans="1:23" x14ac:dyDescent="0.4">
      <c r="A105" s="84"/>
      <c r="B105" s="84"/>
      <c r="C105" s="84"/>
      <c r="D105" s="84"/>
      <c r="E105" s="85"/>
      <c r="F105" s="85"/>
      <c r="G105" s="85"/>
      <c r="H105" s="85"/>
      <c r="I105" s="85"/>
      <c r="J105" s="85"/>
      <c r="K105" s="85"/>
      <c r="L105" s="85"/>
      <c r="M105" s="84"/>
      <c r="Q105" s="85"/>
      <c r="R105" s="95"/>
      <c r="S105" s="84"/>
      <c r="T105" s="84"/>
      <c r="U105" s="84"/>
      <c r="V105" s="84"/>
      <c r="W105" s="84"/>
    </row>
    <row r="106" spans="1:23" x14ac:dyDescent="0.4">
      <c r="A106" s="84"/>
      <c r="B106" s="84"/>
      <c r="C106" s="84"/>
      <c r="D106" s="84"/>
      <c r="E106" s="85"/>
      <c r="F106" s="85"/>
      <c r="G106" s="85"/>
      <c r="H106" s="85"/>
      <c r="I106" s="85"/>
      <c r="J106" s="85"/>
      <c r="K106" s="85"/>
      <c r="L106" s="85"/>
      <c r="M106" s="84"/>
      <c r="Q106" s="85"/>
      <c r="R106" s="95"/>
      <c r="S106" s="84"/>
      <c r="T106" s="84"/>
      <c r="U106" s="84"/>
      <c r="V106" s="84"/>
      <c r="W106" s="84"/>
    </row>
    <row r="107" spans="1:23" x14ac:dyDescent="0.4">
      <c r="A107" s="84"/>
      <c r="B107" s="84"/>
      <c r="C107" s="84"/>
      <c r="D107" s="84"/>
      <c r="E107" s="85"/>
      <c r="F107" s="85"/>
      <c r="G107" s="85"/>
      <c r="H107" s="85"/>
      <c r="I107" s="85"/>
      <c r="J107" s="85"/>
      <c r="K107" s="85"/>
      <c r="L107" s="85"/>
      <c r="M107" s="84"/>
      <c r="Q107" s="85"/>
      <c r="R107" s="95"/>
      <c r="S107" s="84"/>
      <c r="T107" s="84"/>
      <c r="U107" s="84"/>
      <c r="V107" s="84"/>
      <c r="W107" s="84"/>
    </row>
    <row r="108" spans="1:23" x14ac:dyDescent="0.4">
      <c r="A108" s="84"/>
      <c r="B108" s="84"/>
      <c r="C108" s="84"/>
      <c r="D108" s="84"/>
      <c r="E108" s="85"/>
      <c r="F108" s="85"/>
      <c r="G108" s="85"/>
      <c r="H108" s="85"/>
      <c r="I108" s="85"/>
      <c r="J108" s="85"/>
      <c r="K108" s="85"/>
      <c r="L108" s="85"/>
      <c r="M108" s="84"/>
      <c r="Q108" s="85"/>
      <c r="R108" s="95"/>
      <c r="S108" s="84"/>
      <c r="T108" s="84"/>
      <c r="U108" s="84"/>
      <c r="V108" s="84"/>
      <c r="W108" s="84"/>
    </row>
    <row r="109" spans="1:23" x14ac:dyDescent="0.4">
      <c r="A109" s="84"/>
      <c r="B109" s="84"/>
      <c r="C109" s="84"/>
      <c r="D109" s="84"/>
      <c r="E109" s="85"/>
      <c r="F109" s="85"/>
      <c r="G109" s="85"/>
      <c r="H109" s="85"/>
      <c r="I109" s="85"/>
      <c r="J109" s="85"/>
      <c r="K109" s="85"/>
      <c r="L109" s="85"/>
      <c r="M109" s="84"/>
      <c r="Q109" s="85"/>
      <c r="R109" s="95"/>
      <c r="S109" s="84"/>
      <c r="T109" s="84"/>
      <c r="U109" s="84"/>
      <c r="V109" s="84"/>
      <c r="W109" s="84"/>
    </row>
    <row r="110" spans="1:23" x14ac:dyDescent="0.4">
      <c r="A110" s="84"/>
      <c r="B110" s="84"/>
      <c r="C110" s="84"/>
      <c r="D110" s="84"/>
      <c r="E110" s="85"/>
      <c r="F110" s="85"/>
      <c r="G110" s="85"/>
      <c r="H110" s="85"/>
      <c r="I110" s="85"/>
      <c r="J110" s="85"/>
      <c r="K110" s="85"/>
      <c r="L110" s="85"/>
      <c r="M110" s="84"/>
      <c r="Q110" s="85"/>
      <c r="R110" s="95"/>
      <c r="S110" s="84"/>
      <c r="T110" s="84"/>
      <c r="U110" s="84"/>
      <c r="V110" s="84"/>
      <c r="W110" s="84"/>
    </row>
    <row r="111" spans="1:23" x14ac:dyDescent="0.4">
      <c r="A111" s="84"/>
      <c r="B111" s="84"/>
      <c r="C111" s="84"/>
      <c r="D111" s="84"/>
      <c r="E111" s="85"/>
      <c r="F111" s="85"/>
      <c r="G111" s="85"/>
      <c r="H111" s="85"/>
      <c r="I111" s="85"/>
      <c r="J111" s="85"/>
      <c r="K111" s="85"/>
      <c r="L111" s="85"/>
      <c r="M111" s="84"/>
      <c r="Q111" s="85"/>
      <c r="R111" s="95"/>
      <c r="S111" s="84"/>
      <c r="T111" s="84"/>
      <c r="U111" s="84"/>
      <c r="V111" s="84"/>
      <c r="W111" s="84"/>
    </row>
    <row r="112" spans="1:23" x14ac:dyDescent="0.4">
      <c r="A112" s="84"/>
      <c r="B112" s="84"/>
      <c r="C112" s="84"/>
      <c r="D112" s="84"/>
      <c r="E112" s="85"/>
      <c r="F112" s="85"/>
      <c r="G112" s="85"/>
      <c r="H112" s="85"/>
      <c r="I112" s="85"/>
      <c r="J112" s="85"/>
      <c r="K112" s="85"/>
      <c r="L112" s="85"/>
      <c r="M112" s="84"/>
      <c r="Q112" s="85"/>
      <c r="R112" s="95"/>
      <c r="S112" s="84"/>
      <c r="T112" s="84"/>
      <c r="U112" s="84"/>
      <c r="V112" s="84"/>
      <c r="W112" s="84"/>
    </row>
    <row r="113" spans="1:23" x14ac:dyDescent="0.4">
      <c r="A113" s="84"/>
      <c r="B113" s="84"/>
      <c r="C113" s="84"/>
      <c r="D113" s="84"/>
      <c r="E113" s="85"/>
      <c r="F113" s="85"/>
      <c r="G113" s="85"/>
      <c r="H113" s="85"/>
      <c r="I113" s="85"/>
      <c r="J113" s="85"/>
      <c r="K113" s="85"/>
      <c r="L113" s="85"/>
      <c r="M113" s="84"/>
      <c r="Q113" s="85"/>
      <c r="R113" s="95"/>
      <c r="S113" s="84"/>
      <c r="T113" s="84"/>
      <c r="U113" s="84"/>
      <c r="V113" s="84"/>
      <c r="W113" s="84"/>
    </row>
    <row r="114" spans="1:23" x14ac:dyDescent="0.4">
      <c r="A114" s="84"/>
      <c r="B114" s="84"/>
      <c r="C114" s="84"/>
      <c r="D114" s="84"/>
      <c r="E114" s="85"/>
      <c r="F114" s="85"/>
      <c r="G114" s="85"/>
      <c r="H114" s="85"/>
      <c r="I114" s="85"/>
      <c r="J114" s="85"/>
      <c r="K114" s="85"/>
      <c r="L114" s="85"/>
      <c r="M114" s="84"/>
      <c r="Q114" s="85"/>
      <c r="R114" s="95"/>
      <c r="S114" s="84"/>
      <c r="T114" s="84"/>
      <c r="U114" s="84"/>
      <c r="V114" s="84"/>
      <c r="W114" s="84"/>
    </row>
    <row r="115" spans="1:23" x14ac:dyDescent="0.4">
      <c r="A115" s="84"/>
      <c r="B115" s="84"/>
      <c r="C115" s="84"/>
      <c r="D115" s="84"/>
      <c r="E115" s="85"/>
      <c r="F115" s="85"/>
      <c r="G115" s="85"/>
      <c r="H115" s="85"/>
      <c r="I115" s="85"/>
      <c r="J115" s="85"/>
      <c r="K115" s="85"/>
      <c r="L115" s="85"/>
      <c r="M115" s="84"/>
      <c r="Q115" s="85"/>
      <c r="R115" s="95"/>
      <c r="S115" s="84"/>
      <c r="T115" s="84"/>
      <c r="U115" s="84"/>
      <c r="V115" s="84"/>
      <c r="W115" s="84"/>
    </row>
    <row r="116" spans="1:23" s="87" customFormat="1" x14ac:dyDescent="0.4">
      <c r="A116" s="84"/>
      <c r="B116" s="84"/>
      <c r="C116" s="84"/>
      <c r="D116" s="84"/>
      <c r="E116" s="85"/>
      <c r="F116" s="85"/>
      <c r="G116" s="85"/>
      <c r="H116" s="85"/>
      <c r="I116" s="85"/>
      <c r="J116" s="85"/>
      <c r="K116" s="85"/>
      <c r="L116" s="85"/>
      <c r="M116" s="84"/>
      <c r="N116" s="88"/>
      <c r="O116" s="59"/>
      <c r="P116" s="59"/>
      <c r="Q116" s="85"/>
      <c r="R116" s="95"/>
      <c r="S116" s="84"/>
      <c r="T116" s="84"/>
      <c r="U116" s="84"/>
      <c r="V116" s="84"/>
      <c r="W116" s="84"/>
    </row>
    <row r="117" spans="1:23" s="87" customFormat="1" x14ac:dyDescent="0.4">
      <c r="A117" s="84"/>
      <c r="B117" s="84"/>
      <c r="C117" s="84"/>
      <c r="D117" s="84"/>
      <c r="E117" s="85"/>
      <c r="F117" s="85"/>
      <c r="G117" s="85"/>
      <c r="H117" s="85"/>
      <c r="I117" s="85"/>
      <c r="J117" s="85"/>
      <c r="K117" s="85"/>
      <c r="L117" s="85"/>
      <c r="M117" s="84"/>
      <c r="N117" s="88"/>
      <c r="O117" s="59"/>
      <c r="P117" s="59"/>
      <c r="Q117" s="85"/>
      <c r="R117" s="95"/>
      <c r="S117" s="84"/>
      <c r="T117" s="84"/>
      <c r="U117" s="84"/>
      <c r="V117" s="84"/>
      <c r="W117" s="84"/>
    </row>
    <row r="118" spans="1:23" s="87" customFormat="1" x14ac:dyDescent="0.4">
      <c r="A118" s="84"/>
      <c r="B118" s="84"/>
      <c r="C118" s="84"/>
      <c r="D118" s="84"/>
      <c r="E118" s="85"/>
      <c r="F118" s="85"/>
      <c r="G118" s="85"/>
      <c r="H118" s="85"/>
      <c r="I118" s="85"/>
      <c r="J118" s="85"/>
      <c r="K118" s="85"/>
      <c r="L118" s="85"/>
      <c r="M118" s="84"/>
      <c r="N118" s="88"/>
      <c r="O118" s="59"/>
      <c r="P118" s="59"/>
      <c r="Q118" s="85"/>
      <c r="R118" s="95"/>
      <c r="S118" s="84"/>
      <c r="T118" s="84"/>
      <c r="U118" s="84"/>
      <c r="V118" s="84"/>
      <c r="W118" s="84"/>
    </row>
    <row r="119" spans="1:23" s="87" customFormat="1" x14ac:dyDescent="0.4">
      <c r="A119" s="84"/>
      <c r="B119" s="84"/>
      <c r="C119" s="84"/>
      <c r="D119" s="84"/>
      <c r="E119" s="85"/>
      <c r="F119" s="85"/>
      <c r="G119" s="85"/>
      <c r="H119" s="85"/>
      <c r="I119" s="85"/>
      <c r="J119" s="85"/>
      <c r="K119" s="85"/>
      <c r="L119" s="85"/>
      <c r="M119" s="84"/>
      <c r="N119" s="88"/>
      <c r="O119" s="59"/>
      <c r="P119" s="59"/>
      <c r="Q119" s="85"/>
      <c r="R119" s="95"/>
      <c r="S119" s="84"/>
      <c r="T119" s="84"/>
      <c r="U119" s="84"/>
      <c r="V119" s="84"/>
      <c r="W119" s="84"/>
    </row>
    <row r="120" spans="1:23" s="87" customFormat="1" x14ac:dyDescent="0.4">
      <c r="A120" s="84"/>
      <c r="B120" s="84"/>
      <c r="C120" s="84"/>
      <c r="D120" s="84"/>
      <c r="E120" s="85"/>
      <c r="F120" s="85"/>
      <c r="G120" s="85"/>
      <c r="H120" s="85"/>
      <c r="I120" s="85"/>
      <c r="J120" s="85"/>
      <c r="K120" s="85"/>
      <c r="L120" s="85"/>
      <c r="M120" s="84"/>
      <c r="N120" s="88"/>
      <c r="O120" s="59"/>
      <c r="P120" s="59"/>
      <c r="Q120" s="85"/>
      <c r="R120" s="95"/>
      <c r="S120" s="84"/>
      <c r="T120" s="84"/>
      <c r="U120" s="84"/>
      <c r="V120" s="84"/>
      <c r="W120" s="84"/>
    </row>
    <row r="121" spans="1:23" s="87" customFormat="1" x14ac:dyDescent="0.4">
      <c r="A121" s="84"/>
      <c r="B121" s="84"/>
      <c r="C121" s="84"/>
      <c r="D121" s="84"/>
      <c r="E121" s="85"/>
      <c r="F121" s="85"/>
      <c r="G121" s="85"/>
      <c r="H121" s="85"/>
      <c r="I121" s="85"/>
      <c r="J121" s="85"/>
      <c r="K121" s="85"/>
      <c r="L121" s="85"/>
      <c r="M121" s="84"/>
      <c r="N121" s="88"/>
      <c r="O121" s="59"/>
      <c r="P121" s="59"/>
      <c r="Q121" s="85"/>
      <c r="R121" s="95"/>
      <c r="S121" s="84"/>
      <c r="T121" s="84"/>
      <c r="U121" s="84"/>
      <c r="V121" s="84"/>
      <c r="W121" s="84"/>
    </row>
    <row r="122" spans="1:23" x14ac:dyDescent="0.4">
      <c r="A122" s="84"/>
      <c r="B122" s="84"/>
      <c r="C122" s="84"/>
      <c r="D122" s="84"/>
      <c r="E122" s="85"/>
      <c r="F122" s="85"/>
      <c r="G122" s="85"/>
      <c r="H122" s="85"/>
      <c r="I122" s="85"/>
      <c r="J122" s="85"/>
      <c r="K122" s="85"/>
      <c r="L122" s="85"/>
      <c r="M122" s="84"/>
      <c r="Q122" s="85"/>
      <c r="R122" s="95"/>
      <c r="S122" s="84"/>
      <c r="T122" s="84"/>
      <c r="U122" s="84"/>
      <c r="V122" s="84"/>
      <c r="W122" s="84"/>
    </row>
    <row r="123" spans="1:23" x14ac:dyDescent="0.4">
      <c r="A123" s="84"/>
      <c r="B123" s="84"/>
      <c r="C123" s="84"/>
      <c r="D123" s="84"/>
      <c r="E123" s="85"/>
      <c r="F123" s="85"/>
      <c r="G123" s="85"/>
      <c r="H123" s="85"/>
      <c r="I123" s="85"/>
      <c r="J123" s="85"/>
      <c r="K123" s="85"/>
      <c r="L123" s="85"/>
      <c r="M123" s="84"/>
      <c r="Q123" s="85"/>
      <c r="R123" s="95"/>
      <c r="S123" s="84"/>
      <c r="T123" s="84"/>
      <c r="U123" s="84"/>
      <c r="V123" s="84"/>
      <c r="W123" s="84"/>
    </row>
    <row r="124" spans="1:23" x14ac:dyDescent="0.4">
      <c r="A124" s="84"/>
      <c r="B124" s="84"/>
      <c r="C124" s="84"/>
      <c r="D124" s="84"/>
      <c r="E124" s="85"/>
      <c r="F124" s="85"/>
      <c r="G124" s="85"/>
      <c r="H124" s="85"/>
      <c r="I124" s="85"/>
      <c r="J124" s="85"/>
      <c r="K124" s="85"/>
      <c r="L124" s="85"/>
      <c r="M124" s="84"/>
      <c r="Q124" s="85"/>
      <c r="R124" s="95"/>
      <c r="S124" s="84"/>
      <c r="T124" s="84"/>
      <c r="U124" s="84"/>
      <c r="V124" s="84"/>
      <c r="W124" s="84"/>
    </row>
    <row r="125" spans="1:23" x14ac:dyDescent="0.4">
      <c r="A125" s="84"/>
      <c r="B125" s="84"/>
      <c r="C125" s="84"/>
      <c r="D125" s="84"/>
      <c r="E125" s="85"/>
      <c r="F125" s="85"/>
      <c r="G125" s="85"/>
      <c r="H125" s="85"/>
      <c r="I125" s="85"/>
      <c r="J125" s="85"/>
      <c r="K125" s="85"/>
      <c r="L125" s="85"/>
      <c r="M125" s="84"/>
      <c r="Q125" s="85"/>
      <c r="R125" s="95"/>
      <c r="S125" s="84"/>
      <c r="T125" s="84"/>
      <c r="U125" s="84"/>
      <c r="V125" s="84"/>
      <c r="W125" s="84"/>
    </row>
    <row r="126" spans="1:23" x14ac:dyDescent="0.4">
      <c r="A126" s="84"/>
      <c r="B126" s="84"/>
      <c r="C126" s="84"/>
      <c r="D126" s="84"/>
      <c r="E126" s="85"/>
      <c r="F126" s="85"/>
      <c r="G126" s="85"/>
      <c r="H126" s="85"/>
      <c r="I126" s="85"/>
      <c r="J126" s="85"/>
      <c r="K126" s="85"/>
      <c r="L126" s="85"/>
      <c r="M126" s="84"/>
      <c r="Q126" s="85"/>
      <c r="R126" s="95"/>
      <c r="S126" s="84"/>
      <c r="T126" s="84"/>
      <c r="U126" s="84"/>
      <c r="V126" s="84"/>
      <c r="W126" s="84"/>
    </row>
    <row r="127" spans="1:23" x14ac:dyDescent="0.4">
      <c r="A127" s="84"/>
      <c r="B127" s="84"/>
      <c r="C127" s="84"/>
      <c r="D127" s="84"/>
      <c r="E127" s="85"/>
      <c r="F127" s="85"/>
      <c r="G127" s="85"/>
      <c r="H127" s="85"/>
      <c r="I127" s="85"/>
      <c r="J127" s="85"/>
      <c r="K127" s="85"/>
      <c r="L127" s="85"/>
      <c r="M127" s="84"/>
      <c r="Q127" s="85"/>
      <c r="R127" s="95"/>
      <c r="S127" s="84"/>
      <c r="T127" s="84"/>
      <c r="U127" s="84"/>
      <c r="V127" s="84"/>
      <c r="W127" s="84"/>
    </row>
    <row r="128" spans="1:23" x14ac:dyDescent="0.4">
      <c r="A128" s="84"/>
      <c r="B128" s="84"/>
      <c r="C128" s="84"/>
      <c r="D128" s="84"/>
      <c r="E128" s="85"/>
      <c r="F128" s="85"/>
      <c r="G128" s="85"/>
      <c r="H128" s="85"/>
      <c r="I128" s="85"/>
      <c r="J128" s="85"/>
      <c r="K128" s="85"/>
      <c r="L128" s="85"/>
      <c r="M128" s="84"/>
      <c r="Q128" s="85"/>
      <c r="R128" s="95"/>
      <c r="S128" s="84"/>
      <c r="T128" s="84"/>
      <c r="U128" s="84"/>
      <c r="V128" s="84"/>
      <c r="W128" s="84"/>
    </row>
    <row r="129" spans="1:23" x14ac:dyDescent="0.4">
      <c r="A129" s="84"/>
      <c r="B129" s="84"/>
      <c r="C129" s="84"/>
      <c r="D129" s="84"/>
      <c r="E129" s="85"/>
      <c r="F129" s="85"/>
      <c r="G129" s="85"/>
      <c r="H129" s="85"/>
      <c r="I129" s="85"/>
      <c r="J129" s="85"/>
      <c r="K129" s="85"/>
      <c r="L129" s="85"/>
      <c r="M129" s="84"/>
      <c r="Q129" s="85"/>
      <c r="R129" s="95"/>
      <c r="S129" s="84"/>
      <c r="T129" s="84"/>
      <c r="U129" s="84"/>
      <c r="V129" s="84"/>
      <c r="W129" s="84"/>
    </row>
    <row r="130" spans="1:23" s="87" customFormat="1" x14ac:dyDescent="0.4">
      <c r="A130" s="84"/>
      <c r="B130" s="84"/>
      <c r="C130" s="84"/>
      <c r="D130" s="84"/>
      <c r="E130" s="85"/>
      <c r="F130" s="85"/>
      <c r="G130" s="85"/>
      <c r="H130" s="85"/>
      <c r="I130" s="85"/>
      <c r="J130" s="85"/>
      <c r="K130" s="85"/>
      <c r="L130" s="85"/>
      <c r="M130" s="84"/>
      <c r="N130" s="88"/>
      <c r="O130" s="59"/>
      <c r="P130" s="59"/>
      <c r="Q130" s="85"/>
      <c r="R130" s="95"/>
      <c r="S130" s="84"/>
      <c r="T130" s="84"/>
      <c r="U130" s="84"/>
      <c r="V130" s="84"/>
      <c r="W130" s="84"/>
    </row>
    <row r="131" spans="1:23" s="87" customFormat="1" x14ac:dyDescent="0.4">
      <c r="A131" s="84"/>
      <c r="B131" s="84"/>
      <c r="C131" s="84"/>
      <c r="D131" s="84"/>
      <c r="E131" s="85"/>
      <c r="F131" s="85"/>
      <c r="G131" s="85"/>
      <c r="H131" s="85"/>
      <c r="I131" s="85"/>
      <c r="J131" s="85"/>
      <c r="K131" s="85"/>
      <c r="L131" s="85"/>
      <c r="M131" s="84"/>
      <c r="N131" s="88"/>
      <c r="O131" s="59"/>
      <c r="P131" s="59"/>
      <c r="Q131" s="85"/>
      <c r="R131" s="95"/>
      <c r="S131" s="84"/>
      <c r="T131" s="84"/>
      <c r="U131" s="84"/>
      <c r="V131" s="84"/>
      <c r="W131" s="84"/>
    </row>
  </sheetData>
  <autoFilter ref="A7:W89" xr:uid="{00000000-0009-0000-0000-000004000000}"/>
  <mergeCells count="34">
    <mergeCell ref="A87:D87"/>
    <mergeCell ref="A88:W88"/>
    <mergeCell ref="A5:A7"/>
    <mergeCell ref="B5:B7"/>
    <mergeCell ref="C5:C7"/>
    <mergeCell ref="D5:D7"/>
    <mergeCell ref="E5:E7"/>
    <mergeCell ref="F5:F7"/>
    <mergeCell ref="N5:P5"/>
    <mergeCell ref="M5:M7"/>
    <mergeCell ref="Q5:Q7"/>
    <mergeCell ref="R5:R7"/>
    <mergeCell ref="T5:T7"/>
    <mergeCell ref="L5:L7"/>
    <mergeCell ref="W5:W7"/>
    <mergeCell ref="U5:U7"/>
    <mergeCell ref="C1:D1"/>
    <mergeCell ref="A2:W2"/>
    <mergeCell ref="A3:W3"/>
    <mergeCell ref="A4:C4"/>
    <mergeCell ref="Q4:S4"/>
    <mergeCell ref="I5:I7"/>
    <mergeCell ref="J5:J7"/>
    <mergeCell ref="K5:K7"/>
    <mergeCell ref="V5:V7"/>
    <mergeCell ref="G5:G7"/>
    <mergeCell ref="H5:H7"/>
    <mergeCell ref="S5:S7"/>
    <mergeCell ref="W8:W10"/>
    <mergeCell ref="F8:F10"/>
    <mergeCell ref="S8:S10"/>
    <mergeCell ref="T8:T10"/>
    <mergeCell ref="U8:U10"/>
    <mergeCell ref="V8:V10"/>
  </mergeCells>
  <phoneticPr fontId="17" type="noConversion"/>
  <pageMargins left="0" right="0" top="0.74803149606299213" bottom="0" header="0.31496062992125984" footer="0.31496062992125984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7</vt:i4>
      </vt:variant>
    </vt:vector>
  </HeadingPairs>
  <TitlesOfParts>
    <vt:vector size="12" baseType="lpstr">
      <vt:lpstr>附件1.</vt:lpstr>
      <vt:lpstr>附件2.</vt:lpstr>
      <vt:lpstr>附件3.专任 </vt:lpstr>
      <vt:lpstr>附件3.行政兼课</vt:lpstr>
      <vt:lpstr>附件3.外聘</vt:lpstr>
      <vt:lpstr>附件2.!Print_Area</vt:lpstr>
      <vt:lpstr>'附件3.专任 '!Print_Area</vt:lpstr>
      <vt:lpstr>附件1.!Print_Titles</vt:lpstr>
      <vt:lpstr>附件2.!Print_Titles</vt:lpstr>
      <vt:lpstr>附件3.外聘!Print_Titles</vt:lpstr>
      <vt:lpstr>附件3.行政兼课!Print_Titles</vt:lpstr>
      <vt:lpstr>'附件3.专任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姚江梅</dc:creator>
  <cp:lastModifiedBy>Zhong</cp:lastModifiedBy>
  <cp:lastPrinted>2021-08-30T02:02:59Z</cp:lastPrinted>
  <dcterms:created xsi:type="dcterms:W3CDTF">2016-10-08T03:22:00Z</dcterms:created>
  <dcterms:modified xsi:type="dcterms:W3CDTF">2023-03-06T08:28:26Z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