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C86607F9-4666-FC4E-BD30-253CB9C99599}" xr6:coauthVersionLast="47" xr6:coauthVersionMax="47" xr10:uidLastSave="{00000000-0000-0000-0000-000000000000}"/>
  <bookViews>
    <workbookView xWindow="880" yWindow="78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J17" i="1"/>
  <c r="I17" i="1"/>
  <c r="J16" i="1"/>
  <c r="I16" i="1"/>
  <c r="J15" i="1"/>
  <c r="I15" i="1"/>
  <c r="J14" i="1"/>
  <c r="I14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I6" i="1"/>
  <c r="J5" i="1"/>
  <c r="I5" i="1"/>
  <c r="J4" i="1"/>
  <c r="I4" i="1"/>
  <c r="J3" i="1"/>
  <c r="I3" i="1"/>
  <c r="J2" i="1"/>
  <c r="I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<sst xmlns="http://schemas.openxmlformats.org/spreadsheetml/2006/main" count="344" uniqueCount="110">
  <si>
    <t>采购单号</t>
  </si>
  <si>
    <t>1688订单号</t>
  </si>
  <si>
    <t>供应商</t>
  </si>
  <si>
    <t>运费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</si>
  <si>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</si>
  <si>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</si>
  <si>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</si>
  <si>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</si>
  <si>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</si>
  <si>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</si>
  <si>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</si>
  <si>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</si>
  <si>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</si>
  <si>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</si>
  <si>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</si>
  <si>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</si>
  <si>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</si>
  <si>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</si>
  <si>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</si>
  <si>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</si>
  <si>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3314388648257006764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</si>
  <si>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</si>
  <si>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</si>
  <si>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</si>
  <si>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</si>
  <si>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</si>
  <si>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</si>
  <si>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</si>
  <si>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</si>
  <si>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</si>
  <si>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</si>
  <si>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</si>
  <si>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</si>
  <si>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</si>
  <si>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</si>
  <si>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</si>
  <si>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</si>
  <si>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</si>
  <si>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</si>
  <si>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</si>
  <si>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</si>
  <si>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</si>
  <si>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</si>
  <si>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</si>
  <si>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</si>
  <si>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</si>
  <si>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</si>
  <si>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3313784282644006764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</si>
  <si>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</si>
  <si>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</si>
  <si>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</si>
  <si>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</si>
  <si>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</si>
  <si>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</si>
  <si>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</si>
  <si>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</si>
  <si>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</si>
  <si>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</si>
  <si>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</si>
  <si>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东望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</si>
  <si>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</si>
  <si>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</si>
  <si>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</si>
  <si>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</si>
  <si>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</si>
  <si>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</si>
  <si>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</si>
  <si>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</si>
  <si>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3314503632856006764</t>
  </si>
  <si>
    <t>苏州乐达通贸易有限公司</t>
  </si>
  <si>
    <t>HZ-冰激凌文具贴纸50pcs打包好</t>
  </si>
  <si>
    <t>WJ220482</t>
  </si>
  <si>
    <t>PO260723227</t>
  </si>
  <si>
    <t>3313927274705006764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</si>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</sst>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81" formatCode="&quot;￥&quot;#,##0.0000;&quot;￥&quot;\-#,##0.0000"/>
  </numFmts>
  <fonts count="5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81" fontId="0" fillId="0" borderId="0" xfId="0" applyNumberFormat="1"/>
    <xf numFmtId="0" fontId="1" fillId="0" borderId="0" xfId="0" quotePrefix="1" applyFont="1"/>
    <xf numFmtId="176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pane ySplit="1" topLeftCell="A2" activePane="bottomLeft" state="frozen"/>
      <selection pane="bottomLeft" activeCell="E1" sqref="E1:E1048576"/>
    </sheetView>
  </sheetViews>
  <sheetFormatPr baseColWidth="10" defaultColWidth="9" defaultRowHeight="14"/>
  <cols>
    <col min="1" max="1" width="12.6640625" style="8" customWidth="1"/>
    <col min="2" max="3" width="20.6640625" style="1" customWidth="1"/>
    <col min="4" max="4" width="11.33203125" style="1" customWidth="1"/>
    <col min="5" max="5" width="33.83203125" style="9" customWidth="1"/>
    <col min="6" max="6" width="9.33203125" style="8" customWidth="1"/>
    <col min="7" max="7" width="7.33203125" style="1" customWidth="1"/>
    <col min="8" max="8" width="9.1640625" style="1" customWidth="1"/>
    <col min="10" max="10" width="54.83203125"/>
  </cols>
  <sheetData>
    <row r="1" spans="1:11" ht="1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0" t="s">
        <v>5</v>
      </c>
      <c r="G1" s="11" t="s">
        <v>6</v>
      </c>
      <c r="H1" s="11" t="s">
        <v>7</v>
      </c>
      <c r="I1" t="s">
        <v>8</v>
      </c>
    </row>
    <row r="2" spans="1:11" ht="70" customHeight="1">
      <c r="A2" s="8" t="s">
        <v>9</v>
      </c>
      <c r="B2" s="1" t="s">
        <v>10</v>
      </c>
      <c r="C2" s="1" t="s">
        <v>11</v>
      </c>
      <c r="D2" s="7">
        <v>40</v>
      </c>
      <c r="E2" s="9" t="s">
        <v>12</v>
      </c>
      <c r="F2" s="8" t="s">
        <v>13</v>
      </c>
      <c r="G2" s="4">
        <v>300</v>
      </c>
      <c r="H2" s="13">
        <v>5.52</v>
      </c>
      <c r="I2">
        <f>G2*H2+D2</f>
        <v>1695.9999999999998</v>
      </c>
      <c r="J2" t="e" vm="1">
        <f ca="1">_xlfn.DISPIMG("ID_411A52B4870A44C3AEEDDFF950F76D00",1)</f>
        <v>#NAME?</v>
      </c>
    </row>
    <row r="3" spans="1:11" ht="70" customHeight="1">
      <c r="A3" s="8" t="s">
        <v>14</v>
      </c>
      <c r="B3" s="14" t="s">
        <v>15</v>
      </c>
      <c r="C3" s="1" t="s">
        <v>16</v>
      </c>
      <c r="D3" s="7">
        <v>110</v>
      </c>
      <c r="E3" s="9" t="s">
        <v>17</v>
      </c>
      <c r="F3" s="8" t="s">
        <v>18</v>
      </c>
      <c r="G3" s="4">
        <v>300</v>
      </c>
      <c r="H3" s="13">
        <v>2.76</v>
      </c>
      <c r="I3">
        <f>G3*H3+D3</f>
        <v>937.99999999999989</v>
      </c>
      <c r="J3" t="e" vm="1">
        <f ca="1">_xlfn.DISPIMG("ID_3F53A22C13E4465AA0D70D107FD184CB",1)</f>
        <v>#NAME?</v>
      </c>
    </row>
    <row r="4" spans="1:11" ht="70" customHeight="1">
      <c r="A4" s="8" t="s">
        <v>19</v>
      </c>
      <c r="B4" s="14" t="s">
        <v>20</v>
      </c>
      <c r="C4" s="1" t="s">
        <v>21</v>
      </c>
      <c r="D4" s="7">
        <v>0</v>
      </c>
      <c r="E4" s="9" t="s">
        <v>22</v>
      </c>
      <c r="F4" s="8" t="s">
        <v>23</v>
      </c>
      <c r="G4" s="4">
        <v>299</v>
      </c>
      <c r="H4" s="13">
        <v>4.5</v>
      </c>
      <c r="I4">
        <f>G4*H4+D4</f>
        <v>1345.5</v>
      </c>
      <c r="J4" t="e" vm="1">
        <f ca="1">_xlfn.DISPIMG("ID_366E207D40304C498ADB44BAD26E38DE",1)</f>
        <v>#NAME?</v>
      </c>
    </row>
    <row r="5" spans="1:11" ht="70" customHeight="1">
      <c r="A5" s="8" t="s">
        <v>24</v>
      </c>
      <c r="B5" s="14" t="s">
        <v>25</v>
      </c>
      <c r="C5" s="1" t="s">
        <v>26</v>
      </c>
      <c r="D5" s="15">
        <v>0</v>
      </c>
      <c r="E5" s="9" t="s">
        <v>27</v>
      </c>
      <c r="F5" s="8" t="s">
        <v>28</v>
      </c>
      <c r="G5" s="4">
        <v>299</v>
      </c>
      <c r="H5" s="13">
        <v>1</v>
      </c>
      <c r="I5">
        <f>G5*H5+D5</f>
        <v>299</v>
      </c>
      <c r="J5" s="17" t="e" vm="1">
        <f ca="1">_xlfn.DISPIMG("ID_3073A2CA0F234FFFB807FB4D9DD0C145",1)</f>
        <v>#NAME?</v>
      </c>
    </row>
    <row r="6" spans="1:11" ht="70" customHeight="1">
      <c r="A6" s="8" t="s">
        <v>24</v>
      </c>
      <c r="B6" s="1" t="s">
        <v>25</v>
      </c>
      <c r="C6" s="1" t="s">
        <v>26</v>
      </c>
      <c r="D6" s="16"/>
      <c r="E6" s="9" t="s">
        <v>29</v>
      </c>
      <c r="F6" s="8" t="s">
        <v>30</v>
      </c>
      <c r="G6" s="4">
        <v>300</v>
      </c>
      <c r="H6" s="13">
        <v>1</v>
      </c>
      <c r="I6">
        <f>G6*H6+D6</f>
        <v>300</v>
      </c>
      <c r="J6" s="17"/>
    </row>
    <row r="7" spans="1:11" ht="70" customHeight="1">
      <c r="A7" s="8" t="s">
        <v>31</v>
      </c>
      <c r="B7" s="14" t="s">
        <v>32</v>
      </c>
      <c r="C7" s="1" t="s">
        <v>33</v>
      </c>
      <c r="D7" s="7">
        <v>49.42</v>
      </c>
      <c r="E7" s="9" t="s">
        <v>34</v>
      </c>
      <c r="F7" s="8" t="s">
        <v>35</v>
      </c>
      <c r="G7" s="4">
        <v>299</v>
      </c>
      <c r="H7" s="13">
        <v>7.92</v>
      </c>
      <c r="I7">
        <f>G7*H7+D7</f>
        <v>2417.5</v>
      </c>
      <c r="J7" t="e" vm="1">
        <f ca="1">_xlfn.DISPIMG("ID_F7C1A0E6C5184EBDACB9CA95F00B0A56",1)</f>
        <v>#NAME?</v>
      </c>
    </row>
    <row r="8" spans="1:11" ht="70" customHeight="1">
      <c r="A8" s="8" t="s">
        <v>36</v>
      </c>
      <c r="B8" s="1" t="s">
        <v>37</v>
      </c>
      <c r="C8" s="1" t="s">
        <v>38</v>
      </c>
      <c r="D8" s="7">
        <v>0</v>
      </c>
      <c r="E8" s="9" t="s">
        <v>39</v>
      </c>
      <c r="F8" s="8" t="s">
        <v>40</v>
      </c>
      <c r="G8" s="4">
        <v>299</v>
      </c>
      <c r="H8" s="13">
        <v>8.4</v>
      </c>
      <c r="I8">
        <f>G8*H8+D8</f>
        <v>2511.6</v>
      </c>
      <c r="J8" t="e" vm="1">
        <f ca="1">_xlfn.DISPIMG("ID_F9EAF57B81894213B93424AA1951650F",1)</f>
        <v>#NAME?</v>
      </c>
      <c r="K8">
        <v>-179.6</v>
      </c>
    </row>
    <row r="9" spans="1:11" ht="70" customHeight="1">
      <c r="A9" s="8" t="s">
        <v>41</v>
      </c>
      <c r="B9" s="1" t="s">
        <v>42</v>
      </c>
      <c r="C9" s="1" t="s">
        <v>43</v>
      </c>
      <c r="D9" s="7">
        <v>80</v>
      </c>
      <c r="E9" s="9" t="s">
        <v>44</v>
      </c>
      <c r="F9" s="8" t="s">
        <v>45</v>
      </c>
      <c r="G9" s="4">
        <v>299</v>
      </c>
      <c r="H9" s="13">
        <v>2.2000000000000002</v>
      </c>
      <c r="I9">
        <f>G9*H9+D9</f>
        <v>737.80000000000007</v>
      </c>
      <c r="J9" t="e" vm="1">
        <f ca="1">_xlfn.DISPIMG("ID_CD355B091689457CA8EB6302D1C32223",1)</f>
        <v>#NAME?</v>
      </c>
    </row>
    <row r="10" spans="1:11" ht="70" customHeight="1">
      <c r="A10" s="8" t="s">
        <v>46</v>
      </c>
      <c r="B10" s="14" t="s">
        <v>47</v>
      </c>
      <c r="C10" s="1" t="s">
        <v>11</v>
      </c>
      <c r="D10" s="7">
        <v>0</v>
      </c>
      <c r="E10" s="9" t="s">
        <v>48</v>
      </c>
      <c r="F10" s="8" t="s">
        <v>49</v>
      </c>
      <c r="G10" s="4">
        <v>299</v>
      </c>
      <c r="H10" s="13">
        <v>6</v>
      </c>
      <c r="I10">
        <f>G10*H10+D10</f>
        <v>1794</v>
      </c>
      <c r="J10" t="e" vm="1">
        <f ca="1">_xlfn.DISPIMG("ID_E826E9577FE749A0B32A84D8F9663717",1)</f>
        <v>#NAME?</v>
      </c>
    </row>
    <row r="11" spans="1:11" ht="70" customHeight="1">
      <c r="A11" s="8" t="s">
        <v>50</v>
      </c>
      <c r="B11" s="14" t="s">
        <v>15</v>
      </c>
      <c r="C11" s="1" t="s">
        <v>16</v>
      </c>
      <c r="D11" s="7">
        <v>0</v>
      </c>
      <c r="E11" s="9" t="s">
        <v>51</v>
      </c>
      <c r="F11" s="8" t="s">
        <v>52</v>
      </c>
      <c r="G11" s="4">
        <v>299</v>
      </c>
      <c r="H11" s="13">
        <v>2.76</v>
      </c>
      <c r="I11">
        <f>G11*H11+D11</f>
        <v>825.2399999999999</v>
      </c>
      <c r="J11" t="e" vm="1">
        <f ca="1">_xlfn.DISPIMG("ID_3E71174BAB0E4F4A8D56748FE31C21EF",1)</f>
        <v>#NAME?</v>
      </c>
    </row>
    <row r="12" spans="1:11" ht="70" customHeight="1">
      <c r="A12" s="8" t="s">
        <v>53</v>
      </c>
      <c r="B12" s="14" t="s">
        <v>54</v>
      </c>
      <c r="C12" s="1" t="s">
        <v>55</v>
      </c>
      <c r="D12" s="7">
        <v>70</v>
      </c>
      <c r="E12" s="9" t="s">
        <v>56</v>
      </c>
      <c r="F12" s="8" t="s">
        <v>57</v>
      </c>
      <c r="G12" s="4">
        <v>299</v>
      </c>
      <c r="H12" s="13">
        <v>4.21</v>
      </c>
      <c r="I12">
        <f>G12*H12+D12</f>
        <v>1328.79</v>
      </c>
      <c r="J12" t="e" vm="1">
        <f ca="1">_xlfn.DISPIMG("ID_037998B12B6047D68D2FF39F947BE21B",1)</f>
        <v>#NAME?</v>
      </c>
      <c r="K12">
        <v>-3.79</v>
      </c>
    </row>
    <row r="13" spans="1:11" ht="70" customHeight="1">
      <c r="A13" s="8" t="s">
        <v>58</v>
      </c>
      <c r="B13" s="1" t="s">
        <v>59</v>
      </c>
      <c r="C13" s="1" t="s">
        <v>60</v>
      </c>
      <c r="D13" s="7">
        <v>0</v>
      </c>
      <c r="E13" s="9" t="s">
        <v>61</v>
      </c>
      <c r="F13" s="8" t="s">
        <v>62</v>
      </c>
      <c r="G13" s="4">
        <v>300</v>
      </c>
      <c r="H13" s="13">
        <v>8.64</v>
      </c>
      <c r="I13">
        <f>G13*H13+D13</f>
        <v>2592</v>
      </c>
    </row>
    <row r="14" spans="1:11" ht="70" customHeight="1">
      <c r="A14" s="8" t="s">
        <v>63</v>
      </c>
      <c r="B14" s="14" t="s">
        <v>64</v>
      </c>
      <c r="C14" s="1" t="s">
        <v>55</v>
      </c>
      <c r="D14" s="7">
        <v>70</v>
      </c>
      <c r="E14" s="9" t="s">
        <v>65</v>
      </c>
      <c r="F14" s="8" t="s">
        <v>66</v>
      </c>
      <c r="G14" s="4">
        <v>300</v>
      </c>
      <c r="H14" s="13">
        <v>4.21</v>
      </c>
      <c r="I14">
        <f>G14*H14+D14</f>
        <v>1333</v>
      </c>
      <c r="J14" t="e" vm="1">
        <f ca="1">_xlfn.DISPIMG("ID_B806BC48744B4808880B7DE25067D2FC",1)</f>
        <v>#NAME?</v>
      </c>
      <c r="K14">
        <v>-3</v>
      </c>
    </row>
    <row r="15" spans="1:11" ht="70" customHeight="1">
      <c r="A15" s="8" t="s">
        <v>67</v>
      </c>
      <c r="B15" s="14" t="s">
        <v>68</v>
      </c>
      <c r="C15" s="1" t="s">
        <v>69</v>
      </c>
      <c r="D15" s="7">
        <v>0</v>
      </c>
      <c r="E15" s="9" t="s">
        <v>70</v>
      </c>
      <c r="F15" s="8" t="s">
        <v>71</v>
      </c>
      <c r="G15" s="4">
        <v>300</v>
      </c>
      <c r="H15" s="13">
        <v>2</v>
      </c>
      <c r="I15">
        <f>G15*H15+D15</f>
        <v>600</v>
      </c>
      <c r="J15" t="e" vm="1">
        <f ca="1">_xlfn.DISPIMG("ID_4C49C50DE767468C9FBD3EE5E892B81A",1)</f>
        <v>#NAME?</v>
      </c>
    </row>
    <row r="16" spans="1:11" ht="70" customHeight="1">
      <c r="A16" s="8" t="s">
        <v>72</v>
      </c>
      <c r="B16" s="14" t="s">
        <v>73</v>
      </c>
      <c r="C16" s="1" t="s">
        <v>74</v>
      </c>
      <c r="D16" s="7">
        <v>42.59</v>
      </c>
      <c r="E16" s="9" t="s">
        <v>75</v>
      </c>
      <c r="F16" s="8" t="s">
        <v>76</v>
      </c>
      <c r="G16" s="4">
        <v>300</v>
      </c>
      <c r="H16" s="13">
        <v>3</v>
      </c>
      <c r="I16">
        <f>G16*H16+D16</f>
        <v>942.59</v>
      </c>
      <c r="J16" t="e" vm="1">
        <f ca="1">_xlfn.DISPIMG("ID_3D8A730F6EF34FC294A70CE840596BD0",1)</f>
        <v>#NAME?</v>
      </c>
    </row>
    <row r="17" spans="1:10" ht="70" customHeight="1">
      <c r="A17" s="8" t="s">
        <v>77</v>
      </c>
      <c r="B17" s="1" t="s">
        <v>78</v>
      </c>
      <c r="C17" s="1" t="s">
        <v>79</v>
      </c>
      <c r="D17" s="7">
        <v>220</v>
      </c>
      <c r="E17" s="9" t="s">
        <v>80</v>
      </c>
      <c r="F17" s="8" t="s">
        <v>81</v>
      </c>
      <c r="G17" s="4">
        <v>300</v>
      </c>
      <c r="H17" s="13">
        <v>6.36</v>
      </c>
      <c r="I17">
        <f>G17*H17+D17</f>
        <v>2128</v>
      </c>
      <c r="J17" t="e" vm="1">
        <f ca="1">_xlfn.DISPIMG("ID_D0C2AF5E1B8B4EF5B3928A6EA27F3E5F",1)</f>
        <v>#NAME?</v>
      </c>
    </row>
    <row r="18" spans="1:10" ht="70" customHeight="1">
      <c r="A18" s="8" t="s">
        <v>82</v>
      </c>
      <c r="C18" s="1" t="s">
        <v>83</v>
      </c>
      <c r="D18" s="7">
        <v>0</v>
      </c>
      <c r="E18" s="9" t="s">
        <v>84</v>
      </c>
      <c r="F18" s="8" t="s">
        <v>85</v>
      </c>
      <c r="G18" s="4">
        <v>145</v>
      </c>
      <c r="H18" s="13">
        <v>1.5</v>
      </c>
      <c r="I18">
        <f>G18*H18+D18</f>
        <v>217.5</v>
      </c>
    </row>
  </sheetData>
  <mergeCells count="2">
    <mergeCell ref="D5:D6"/>
    <mergeCell ref="J5:J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86</v>
      </c>
      <c r="D1" s="2" t="s">
        <v>2</v>
      </c>
      <c r="E1" s="2" t="s">
        <v>87</v>
      </c>
      <c r="F1" s="2" t="s">
        <v>88</v>
      </c>
      <c r="G1" s="2" t="s">
        <v>89</v>
      </c>
      <c r="H1" s="6" t="s">
        <v>3</v>
      </c>
      <c r="I1" s="6" t="s">
        <v>90</v>
      </c>
      <c r="J1" s="6" t="s">
        <v>91</v>
      </c>
      <c r="K1" s="6" t="s">
        <v>92</v>
      </c>
      <c r="L1" s="3" t="s">
        <v>6</v>
      </c>
      <c r="M1" s="3" t="s">
        <v>93</v>
      </c>
      <c r="N1" s="3" t="s">
        <v>94</v>
      </c>
      <c r="O1" s="3" t="s">
        <v>95</v>
      </c>
    </row>
    <row r="2" spans="1:15" ht="70" customHeight="1">
      <c r="A2" s="1" t="s">
        <v>9</v>
      </c>
      <c r="B2" s="1" t="s">
        <v>10</v>
      </c>
      <c r="C2" s="1" t="s">
        <v>96</v>
      </c>
      <c r="D2" s="1" t="s">
        <v>11</v>
      </c>
      <c r="E2" s="1" t="s">
        <v>97</v>
      </c>
      <c r="G2" s="1" t="s">
        <v>98</v>
      </c>
      <c r="H2" s="7">
        <v>184</v>
      </c>
      <c r="I2" s="7">
        <v>184</v>
      </c>
      <c r="J2" s="1" t="s">
        <v>99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14</v>
      </c>
      <c r="C3" s="1" t="s">
        <v>96</v>
      </c>
      <c r="D3" s="1" t="s">
        <v>16</v>
      </c>
      <c r="E3" s="1" t="s">
        <v>97</v>
      </c>
      <c r="G3" s="1" t="s">
        <v>100</v>
      </c>
      <c r="H3" s="7">
        <v>0</v>
      </c>
      <c r="I3" s="1" t="s">
        <v>99</v>
      </c>
      <c r="J3" s="1" t="s">
        <v>99</v>
      </c>
      <c r="K3" s="1" t="s">
        <v>99</v>
      </c>
      <c r="L3" s="4">
        <v>299</v>
      </c>
      <c r="M3" s="4">
        <v>299</v>
      </c>
      <c r="N3" s="4">
        <v>0</v>
      </c>
    </row>
    <row r="4" spans="1:15" ht="70" customHeight="1">
      <c r="A4" s="1" t="s">
        <v>19</v>
      </c>
      <c r="C4" s="1" t="s">
        <v>96</v>
      </c>
      <c r="D4" s="1" t="s">
        <v>21</v>
      </c>
      <c r="E4" s="1" t="s">
        <v>97</v>
      </c>
      <c r="G4" s="1" t="s">
        <v>101</v>
      </c>
      <c r="H4" s="7">
        <v>0</v>
      </c>
      <c r="I4" s="1" t="s">
        <v>99</v>
      </c>
      <c r="J4" s="1" t="s">
        <v>99</v>
      </c>
      <c r="K4" s="1" t="s">
        <v>99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96</v>
      </c>
      <c r="D5" s="1" t="s">
        <v>26</v>
      </c>
      <c r="E5" s="1" t="s">
        <v>97</v>
      </c>
      <c r="G5" s="1" t="s">
        <v>102</v>
      </c>
      <c r="H5" s="7">
        <v>0</v>
      </c>
      <c r="I5" s="7">
        <v>0</v>
      </c>
      <c r="J5" s="1" t="s">
        <v>99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96</v>
      </c>
      <c r="D6" s="1" t="s">
        <v>33</v>
      </c>
      <c r="E6" s="1" t="s">
        <v>97</v>
      </c>
      <c r="G6" s="1" t="s">
        <v>102</v>
      </c>
      <c r="H6" s="7">
        <v>122.5</v>
      </c>
      <c r="I6" s="7">
        <v>122.5</v>
      </c>
      <c r="J6" s="1" t="s">
        <v>99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96</v>
      </c>
      <c r="D7" s="1" t="s">
        <v>38</v>
      </c>
      <c r="E7" s="1" t="s">
        <v>97</v>
      </c>
      <c r="G7" s="1" t="s">
        <v>102</v>
      </c>
      <c r="H7" s="7">
        <v>0</v>
      </c>
      <c r="I7" s="7">
        <v>0</v>
      </c>
      <c r="J7" s="1" t="s">
        <v>99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96</v>
      </c>
      <c r="D8" s="1" t="s">
        <v>43</v>
      </c>
      <c r="E8" s="1" t="s">
        <v>97</v>
      </c>
      <c r="G8" s="1" t="s">
        <v>103</v>
      </c>
      <c r="H8" s="7">
        <v>36.869999999999997</v>
      </c>
      <c r="I8" s="7">
        <v>36.869999999999997</v>
      </c>
      <c r="J8" s="1" t="s">
        <v>99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104</v>
      </c>
      <c r="C9" s="1" t="s">
        <v>96</v>
      </c>
      <c r="D9" s="1" t="s">
        <v>11</v>
      </c>
      <c r="E9" s="1" t="s">
        <v>97</v>
      </c>
      <c r="G9" s="1" t="s">
        <v>103</v>
      </c>
      <c r="H9" s="7">
        <v>0</v>
      </c>
      <c r="I9" s="7">
        <v>0</v>
      </c>
      <c r="J9" s="1" t="s">
        <v>99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50</v>
      </c>
      <c r="C10" s="1" t="s">
        <v>96</v>
      </c>
      <c r="D10" s="1" t="s">
        <v>16</v>
      </c>
      <c r="E10" s="1" t="s">
        <v>97</v>
      </c>
      <c r="G10" s="1" t="s">
        <v>103</v>
      </c>
      <c r="H10" s="7">
        <v>0</v>
      </c>
      <c r="I10" s="1" t="s">
        <v>99</v>
      </c>
      <c r="J10" s="1" t="s">
        <v>99</v>
      </c>
      <c r="K10" s="1" t="s">
        <v>99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53</v>
      </c>
      <c r="B11" s="1" t="s">
        <v>54</v>
      </c>
      <c r="C11" s="1" t="s">
        <v>96</v>
      </c>
      <c r="D11" s="1" t="s">
        <v>55</v>
      </c>
      <c r="E11" s="1" t="s">
        <v>97</v>
      </c>
      <c r="G11" s="1" t="s">
        <v>103</v>
      </c>
      <c r="H11" s="7">
        <v>17</v>
      </c>
      <c r="I11" s="7">
        <v>17</v>
      </c>
      <c r="J11" s="1" t="s">
        <v>99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58</v>
      </c>
      <c r="C12" s="1" t="s">
        <v>96</v>
      </c>
      <c r="D12" s="1" t="s">
        <v>60</v>
      </c>
      <c r="E12" s="1" t="s">
        <v>97</v>
      </c>
      <c r="G12" s="1" t="s">
        <v>103</v>
      </c>
      <c r="H12" s="7">
        <v>0</v>
      </c>
      <c r="I12" s="1" t="s">
        <v>99</v>
      </c>
      <c r="J12" s="1" t="s">
        <v>99</v>
      </c>
      <c r="K12" s="1" t="s">
        <v>99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63</v>
      </c>
      <c r="B13" s="1" t="s">
        <v>64</v>
      </c>
      <c r="C13" s="1" t="s">
        <v>96</v>
      </c>
      <c r="D13" s="1" t="s">
        <v>105</v>
      </c>
      <c r="E13" s="1" t="s">
        <v>97</v>
      </c>
      <c r="G13" s="1" t="s">
        <v>103</v>
      </c>
      <c r="H13" s="7">
        <v>29</v>
      </c>
      <c r="I13" s="7">
        <v>29</v>
      </c>
      <c r="J13" s="1" t="s">
        <v>99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67</v>
      </c>
      <c r="B14" s="1" t="s">
        <v>106</v>
      </c>
      <c r="C14" s="1" t="s">
        <v>96</v>
      </c>
      <c r="D14" s="1" t="s">
        <v>69</v>
      </c>
      <c r="E14" s="1" t="s">
        <v>97</v>
      </c>
      <c r="G14" s="1" t="s">
        <v>103</v>
      </c>
      <c r="H14" s="7">
        <v>0</v>
      </c>
      <c r="I14" s="7">
        <v>0</v>
      </c>
      <c r="J14" s="1" t="s">
        <v>99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72</v>
      </c>
      <c r="B15" s="1" t="s">
        <v>107</v>
      </c>
      <c r="C15" s="1" t="s">
        <v>96</v>
      </c>
      <c r="D15" s="1" t="s">
        <v>74</v>
      </c>
      <c r="E15" s="1" t="s">
        <v>97</v>
      </c>
      <c r="G15" s="1" t="s">
        <v>108</v>
      </c>
      <c r="H15" s="7">
        <v>71</v>
      </c>
      <c r="I15" s="7">
        <v>71</v>
      </c>
      <c r="J15" s="1" t="s">
        <v>99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77</v>
      </c>
      <c r="B16" s="1" t="s">
        <v>78</v>
      </c>
      <c r="C16" s="1" t="s">
        <v>96</v>
      </c>
      <c r="D16" s="1" t="s">
        <v>79</v>
      </c>
      <c r="E16" s="1" t="s">
        <v>97</v>
      </c>
      <c r="G16" s="1" t="s">
        <v>108</v>
      </c>
      <c r="H16" s="7">
        <v>3604</v>
      </c>
      <c r="I16" s="7">
        <v>3604</v>
      </c>
      <c r="J16" s="1" t="s">
        <v>99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82</v>
      </c>
      <c r="C17" s="1" t="s">
        <v>96</v>
      </c>
      <c r="D17" s="1" t="s">
        <v>83</v>
      </c>
      <c r="E17" s="1" t="s">
        <v>97</v>
      </c>
      <c r="G17" s="1" t="s">
        <v>108</v>
      </c>
      <c r="H17" s="7">
        <v>0</v>
      </c>
      <c r="I17" s="1" t="s">
        <v>99</v>
      </c>
      <c r="J17" s="1" t="s">
        <v>99</v>
      </c>
      <c r="K17" s="1" t="s">
        <v>99</v>
      </c>
      <c r="L17" s="4">
        <v>145</v>
      </c>
      <c r="M17" s="4">
        <v>145</v>
      </c>
      <c r="N17" s="4">
        <v>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86</v>
      </c>
      <c r="D1" s="2" t="s">
        <v>2</v>
      </c>
      <c r="E1" s="2" t="s">
        <v>87</v>
      </c>
      <c r="F1" s="3" t="s">
        <v>4</v>
      </c>
      <c r="G1" s="3" t="s">
        <v>5</v>
      </c>
      <c r="H1" s="3" t="s">
        <v>6</v>
      </c>
      <c r="I1" s="5" t="s">
        <v>94</v>
      </c>
      <c r="J1" s="5" t="s">
        <v>109</v>
      </c>
    </row>
    <row r="2" spans="1:10" ht="70" customHeight="1">
      <c r="A2" s="1" t="s">
        <v>9</v>
      </c>
      <c r="B2" s="1" t="s">
        <v>10</v>
      </c>
      <c r="C2" s="1" t="s">
        <v>96</v>
      </c>
      <c r="D2" s="1" t="s">
        <v>11</v>
      </c>
      <c r="E2" s="1" t="s">
        <v>97</v>
      </c>
      <c r="F2" s="1" t="s">
        <v>12</v>
      </c>
      <c r="G2" s="1" t="s">
        <v>13</v>
      </c>
      <c r="H2" s="4">
        <v>300</v>
      </c>
    </row>
    <row r="3" spans="1:10" ht="70" customHeight="1">
      <c r="A3" s="1" t="s">
        <v>14</v>
      </c>
      <c r="C3" s="1" t="s">
        <v>96</v>
      </c>
      <c r="D3" s="1" t="s">
        <v>16</v>
      </c>
      <c r="E3" s="1" t="s">
        <v>97</v>
      </c>
      <c r="F3" s="1" t="s">
        <v>17</v>
      </c>
      <c r="G3" s="1" t="s">
        <v>18</v>
      </c>
      <c r="H3" s="4">
        <v>299</v>
      </c>
    </row>
    <row r="4" spans="1:10" ht="70" customHeight="1">
      <c r="A4" s="1" t="s">
        <v>19</v>
      </c>
      <c r="C4" s="1" t="s">
        <v>96</v>
      </c>
      <c r="D4" s="1" t="s">
        <v>21</v>
      </c>
      <c r="E4" s="1" t="s">
        <v>97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96</v>
      </c>
      <c r="D5" s="16" t="s">
        <v>26</v>
      </c>
      <c r="E5" s="16" t="s">
        <v>97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96</v>
      </c>
      <c r="D7" s="1" t="s">
        <v>33</v>
      </c>
      <c r="E7" s="1" t="s">
        <v>97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96</v>
      </c>
      <c r="D8" s="1" t="s">
        <v>38</v>
      </c>
      <c r="E8" s="1" t="s">
        <v>97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96</v>
      </c>
      <c r="D9" s="1" t="s">
        <v>43</v>
      </c>
      <c r="E9" s="1" t="s">
        <v>97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104</v>
      </c>
      <c r="C10" s="1" t="s">
        <v>96</v>
      </c>
      <c r="D10" s="1" t="s">
        <v>11</v>
      </c>
      <c r="E10" s="1" t="s">
        <v>97</v>
      </c>
      <c r="F10" s="1" t="s">
        <v>48</v>
      </c>
      <c r="G10" s="1" t="s">
        <v>49</v>
      </c>
      <c r="H10" s="4">
        <v>299</v>
      </c>
    </row>
    <row r="11" spans="1:10" ht="70" customHeight="1">
      <c r="A11" s="1" t="s">
        <v>50</v>
      </c>
      <c r="C11" s="1" t="s">
        <v>96</v>
      </c>
      <c r="D11" s="1" t="s">
        <v>16</v>
      </c>
      <c r="E11" s="1" t="s">
        <v>97</v>
      </c>
      <c r="F11" s="1" t="s">
        <v>51</v>
      </c>
      <c r="G11" s="1" t="s">
        <v>52</v>
      </c>
      <c r="H11" s="4">
        <v>299</v>
      </c>
    </row>
    <row r="12" spans="1:10" ht="70" customHeight="1">
      <c r="A12" s="1" t="s">
        <v>53</v>
      </c>
      <c r="B12" s="1" t="s">
        <v>54</v>
      </c>
      <c r="C12" s="1" t="s">
        <v>96</v>
      </c>
      <c r="D12" s="1" t="s">
        <v>55</v>
      </c>
      <c r="E12" s="1" t="s">
        <v>97</v>
      </c>
      <c r="F12" s="1" t="s">
        <v>56</v>
      </c>
      <c r="G12" s="1" t="s">
        <v>57</v>
      </c>
      <c r="H12" s="4">
        <v>299</v>
      </c>
    </row>
    <row r="13" spans="1:10" ht="70" customHeight="1">
      <c r="A13" s="1" t="s">
        <v>58</v>
      </c>
      <c r="C13" s="1" t="s">
        <v>96</v>
      </c>
      <c r="D13" s="1" t="s">
        <v>60</v>
      </c>
      <c r="E13" s="1" t="s">
        <v>97</v>
      </c>
      <c r="F13" s="1" t="s">
        <v>61</v>
      </c>
      <c r="G13" s="1" t="s">
        <v>62</v>
      </c>
      <c r="H13" s="4">
        <v>300</v>
      </c>
    </row>
    <row r="14" spans="1:10" ht="70" customHeight="1">
      <c r="A14" s="1" t="s">
        <v>63</v>
      </c>
      <c r="B14" s="1" t="s">
        <v>64</v>
      </c>
      <c r="C14" s="1" t="s">
        <v>96</v>
      </c>
      <c r="D14" s="1" t="s">
        <v>105</v>
      </c>
      <c r="E14" s="1" t="s">
        <v>97</v>
      </c>
      <c r="F14" s="1" t="s">
        <v>65</v>
      </c>
      <c r="G14" s="1" t="s">
        <v>66</v>
      </c>
      <c r="H14" s="4">
        <v>300</v>
      </c>
    </row>
    <row r="15" spans="1:10" ht="70" customHeight="1">
      <c r="A15" s="1" t="s">
        <v>67</v>
      </c>
      <c r="B15" s="1" t="s">
        <v>106</v>
      </c>
      <c r="C15" s="1" t="s">
        <v>96</v>
      </c>
      <c r="D15" s="1" t="s">
        <v>69</v>
      </c>
      <c r="E15" s="1" t="s">
        <v>97</v>
      </c>
      <c r="F15" s="1" t="s">
        <v>70</v>
      </c>
      <c r="G15" s="1" t="s">
        <v>71</v>
      </c>
      <c r="H15" s="4">
        <v>300</v>
      </c>
    </row>
    <row r="16" spans="1:10" ht="70" customHeight="1">
      <c r="A16" s="1" t="s">
        <v>72</v>
      </c>
      <c r="B16" s="1" t="s">
        <v>107</v>
      </c>
      <c r="C16" s="1" t="s">
        <v>96</v>
      </c>
      <c r="D16" s="1" t="s">
        <v>74</v>
      </c>
      <c r="E16" s="1" t="s">
        <v>97</v>
      </c>
      <c r="F16" s="1" t="s">
        <v>75</v>
      </c>
      <c r="G16" s="1" t="s">
        <v>76</v>
      </c>
      <c r="H16" s="4">
        <v>300</v>
      </c>
    </row>
    <row r="17" spans="1:8" ht="70" customHeight="1">
      <c r="A17" s="1" t="s">
        <v>77</v>
      </c>
      <c r="B17" s="1" t="s">
        <v>78</v>
      </c>
      <c r="C17" s="1" t="s">
        <v>96</v>
      </c>
      <c r="D17" s="1" t="s">
        <v>79</v>
      </c>
      <c r="E17" s="1" t="s">
        <v>97</v>
      </c>
      <c r="F17" s="1" t="s">
        <v>80</v>
      </c>
      <c r="G17" s="1" t="s">
        <v>81</v>
      </c>
      <c r="H17" s="4">
        <v>300</v>
      </c>
    </row>
    <row r="18" spans="1:8" ht="70" customHeight="1">
      <c r="A18" s="1" t="s">
        <v>82</v>
      </c>
      <c r="C18" s="1" t="s">
        <v>96</v>
      </c>
      <c r="D18" s="1" t="s">
        <v>83</v>
      </c>
      <c r="E18" s="1" t="s">
        <v>97</v>
      </c>
      <c r="F18" s="1" t="s">
        <v>84</v>
      </c>
      <c r="G18" s="1" t="s">
        <v>85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2026-08-20T10:19:32Z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