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KTVR18Krjutskova\"/>
    </mc:Choice>
  </mc:AlternateContent>
  <bookViews>
    <workbookView xWindow="120" yWindow="30" windowWidth="15255" windowHeight="8160" firstSheet="3" activeTab="12"/>
  </bookViews>
  <sheets>
    <sheet name="Задание 1 ( автозаполнение )" sheetId="2" r:id="rId1"/>
    <sheet name=" AutoFill (свои списки)" sheetId="5" r:id="rId2"/>
    <sheet name="Expedition" sheetId="7" r:id="rId3"/>
    <sheet name="Flash Fill" sheetId="4" r:id="rId4"/>
    <sheet name="Format Cells Custom" sheetId="6" r:id="rId5"/>
    <sheet name="Таблица 1" sheetId="8" r:id="rId6"/>
    <sheet name="Таб.2 (абсол. ссылка)" sheetId="9" r:id="rId7"/>
    <sheet name="Курс" sheetId="10" r:id="rId8"/>
    <sheet name="Январь" sheetId="11" r:id="rId9"/>
    <sheet name="Февраль" sheetId="12" r:id="rId10"/>
    <sheet name="Март" sheetId="13" r:id="rId11"/>
    <sheet name="1 квартал" sheetId="14" r:id="rId12"/>
    <sheet name="Практика" sheetId="15" r:id="rId13"/>
  </sheets>
  <externalReferences>
    <externalReference r:id="rId14"/>
  </externalReferences>
  <definedNames>
    <definedName name="_xlnm._FilterDatabase" localSheetId="11" hidden="1">'1 квартал'!$A$1:$C$4</definedName>
    <definedName name="_xlnm._FilterDatabase" localSheetId="10" hidden="1">Март!$A$1:$D$4</definedName>
    <definedName name="_xlnm._FilterDatabase" localSheetId="9" hidden="1">Февраль!$A$1:$D$4</definedName>
    <definedName name="_xlnm._FilterDatabase" localSheetId="8" hidden="1">Январь!$A$1:$D$4</definedName>
    <definedName name="Audi2014">'[1]Адресация ячеек'!$C$4</definedName>
    <definedName name="Audi2015">'[1]Адресация ячеек'!$B$4</definedName>
    <definedName name="Category_Totals">Expedition!$B$17</definedName>
  </definedNames>
  <calcPr calcId="162913"/>
</workbook>
</file>

<file path=xl/calcChain.xml><?xml version="1.0" encoding="utf-8"?>
<calcChain xmlns="http://schemas.openxmlformats.org/spreadsheetml/2006/main">
  <c r="F20" i="15" l="1"/>
  <c r="F21" i="15"/>
  <c r="F19" i="15"/>
  <c r="E14" i="15"/>
  <c r="E12" i="15"/>
  <c r="E13" i="15"/>
  <c r="E11" i="15"/>
  <c r="D5" i="15"/>
  <c r="D6" i="15"/>
  <c r="D4" i="15"/>
  <c r="C6" i="15"/>
  <c r="C5" i="15"/>
  <c r="C4" i="15"/>
  <c r="C3" i="14"/>
  <c r="C4" i="14"/>
  <c r="C2" i="14"/>
  <c r="B4" i="14"/>
  <c r="B3" i="14"/>
  <c r="B2" i="14"/>
  <c r="I3" i="9"/>
  <c r="I4" i="9"/>
  <c r="I5" i="9"/>
  <c r="I6" i="9"/>
  <c r="I2" i="9"/>
  <c r="H3" i="9"/>
  <c r="H4" i="9"/>
  <c r="H5" i="9"/>
  <c r="H6" i="9"/>
  <c r="H2" i="9"/>
  <c r="G6" i="9"/>
  <c r="G3" i="9"/>
  <c r="G4" i="9"/>
  <c r="G5" i="9"/>
  <c r="G2" i="9"/>
  <c r="E7" i="9"/>
  <c r="B7" i="9"/>
  <c r="F5" i="9"/>
  <c r="D3" i="9"/>
  <c r="F3" i="9" s="1"/>
  <c r="D4" i="9"/>
  <c r="F4" i="9" s="1"/>
  <c r="D5" i="9"/>
  <c r="D6" i="9"/>
  <c r="F6" i="9" s="1"/>
  <c r="D2" i="9"/>
  <c r="D7" i="9" s="1"/>
  <c r="D8" i="8"/>
  <c r="C8" i="8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2" i="6"/>
  <c r="F2" i="6"/>
  <c r="N16" i="6"/>
  <c r="N17" i="6"/>
  <c r="N18" i="6"/>
  <c r="N15" i="6"/>
  <c r="F21" i="7"/>
  <c r="E18" i="7"/>
  <c r="D18" i="7"/>
  <c r="C18" i="7"/>
  <c r="B18" i="7"/>
  <c r="F7" i="7"/>
  <c r="F8" i="7"/>
  <c r="F9" i="7"/>
  <c r="F10" i="7"/>
  <c r="F11" i="7"/>
  <c r="F12" i="7"/>
  <c r="F13" i="7"/>
  <c r="F14" i="7"/>
  <c r="F15" i="7"/>
  <c r="F16" i="7"/>
  <c r="F17" i="7"/>
  <c r="F6" i="7"/>
  <c r="F2" i="9" l="1"/>
  <c r="D4" i="13"/>
  <c r="D3" i="13"/>
  <c r="D2" i="13"/>
  <c r="D4" i="12"/>
  <c r="D3" i="12"/>
  <c r="D2" i="12"/>
  <c r="D4" i="11"/>
  <c r="D3" i="11"/>
  <c r="D2" i="11"/>
  <c r="G7" i="9" l="1"/>
  <c r="F7" i="9"/>
  <c r="I7" i="9"/>
  <c r="H7" i="9"/>
</calcChain>
</file>

<file path=xl/sharedStrings.xml><?xml version="1.0" encoding="utf-8"?>
<sst xmlns="http://schemas.openxmlformats.org/spreadsheetml/2006/main" count="396" uniqueCount="203">
  <si>
    <t>1 -</t>
  </si>
  <si>
    <t>2 -</t>
  </si>
  <si>
    <t>3 -</t>
  </si>
  <si>
    <t>4 -</t>
  </si>
  <si>
    <t>5-</t>
  </si>
  <si>
    <r>
      <t xml:space="preserve">С использованием </t>
    </r>
    <r>
      <rPr>
        <i/>
        <sz val="10"/>
        <color rgb="FF000000"/>
        <rFont val="Verdana"/>
        <family val="2"/>
        <charset val="204"/>
      </rPr>
      <t>автозаполнения</t>
    </r>
    <r>
      <rPr>
        <sz val="10"/>
        <color rgb="FF000000"/>
        <rFont val="Verdana"/>
        <family val="2"/>
        <charset val="204"/>
      </rPr>
      <t xml:space="preserve"> заполните ячейки </t>
    </r>
    <r>
      <rPr>
        <b/>
        <sz val="10"/>
        <color rgb="FF000000"/>
        <rFont val="Verdana"/>
        <family val="2"/>
        <charset val="204"/>
      </rPr>
      <t>А3:А25</t>
    </r>
    <r>
      <rPr>
        <sz val="10"/>
        <color rgb="FF000000"/>
        <rFont val="Verdana"/>
        <family val="2"/>
        <charset val="204"/>
      </rPr>
      <t xml:space="preserve"> последовательными числами.</t>
    </r>
  </si>
  <si>
    <r>
      <t xml:space="preserve">С использованием </t>
    </r>
    <r>
      <rPr>
        <i/>
        <sz val="10"/>
        <color rgb="FF000000"/>
        <rFont val="Verdana"/>
        <family val="2"/>
        <charset val="204"/>
      </rPr>
      <t>автозаполнения</t>
    </r>
    <r>
      <rPr>
        <sz val="10"/>
        <color rgb="FF000000"/>
        <rFont val="Verdana"/>
        <family val="2"/>
        <charset val="204"/>
      </rPr>
      <t xml:space="preserve"> заполните ячейки </t>
    </r>
    <r>
      <rPr>
        <b/>
        <sz val="10"/>
        <color rgb="FF000000"/>
        <rFont val="Verdana"/>
        <family val="2"/>
        <charset val="204"/>
      </rPr>
      <t>D3:D25</t>
    </r>
    <r>
      <rPr>
        <sz val="10"/>
        <color rgb="FF000000"/>
        <rFont val="Verdana"/>
        <family val="2"/>
        <charset val="204"/>
      </rPr>
      <t xml:space="preserve"> последующими днями недели.</t>
    </r>
  </si>
  <si>
    <r>
      <t xml:space="preserve">С использованием </t>
    </r>
    <r>
      <rPr>
        <i/>
        <sz val="10"/>
        <color rgb="FF000000"/>
        <rFont val="Verdana"/>
        <family val="2"/>
        <charset val="204"/>
      </rPr>
      <t>автозаполнения</t>
    </r>
    <r>
      <rPr>
        <sz val="10"/>
        <color rgb="FF000000"/>
        <rFont val="Verdana"/>
        <family val="2"/>
        <charset val="204"/>
      </rPr>
      <t xml:space="preserve"> заполните ячейки </t>
    </r>
    <r>
      <rPr>
        <b/>
        <sz val="10"/>
        <color rgb="FF000000"/>
        <rFont val="Verdana"/>
        <family val="2"/>
        <charset val="204"/>
      </rPr>
      <t>Е3:Е25</t>
    </r>
    <r>
      <rPr>
        <sz val="10"/>
        <color rgb="FF000000"/>
        <rFont val="Verdana"/>
        <family val="2"/>
        <charset val="204"/>
      </rPr>
      <t xml:space="preserve"> последующими датами рабочих дней.</t>
    </r>
  </si>
  <si>
    <r>
      <t xml:space="preserve">С использованием </t>
    </r>
    <r>
      <rPr>
        <i/>
        <sz val="10"/>
        <color rgb="FF000000"/>
        <rFont val="Verdana"/>
        <family val="2"/>
        <charset val="204"/>
      </rPr>
      <t>автозаполнения</t>
    </r>
    <r>
      <rPr>
        <sz val="10"/>
        <color rgb="FF000000"/>
        <rFont val="Verdana"/>
        <family val="2"/>
        <charset val="204"/>
      </rPr>
      <t xml:space="preserve"> заполните ячейки </t>
    </r>
    <r>
      <rPr>
        <b/>
        <sz val="10"/>
        <color rgb="FF000000"/>
        <rFont val="Verdana"/>
        <family val="2"/>
        <charset val="204"/>
      </rPr>
      <t>F3:F25</t>
    </r>
    <r>
      <rPr>
        <sz val="10"/>
        <color rgb="FF000000"/>
        <rFont val="Verdana"/>
        <family val="2"/>
        <charset val="204"/>
      </rPr>
      <t xml:space="preserve"> последующими рабочими днями недели.</t>
    </r>
  </si>
  <si>
    <r>
      <t xml:space="preserve">С использованием </t>
    </r>
    <r>
      <rPr>
        <i/>
        <sz val="10"/>
        <color rgb="FF000000"/>
        <rFont val="Verdana"/>
        <family val="2"/>
        <charset val="204"/>
      </rPr>
      <t>автозаполнения</t>
    </r>
    <r>
      <rPr>
        <sz val="10"/>
        <color rgb="FF000000"/>
        <rFont val="Verdana"/>
        <family val="2"/>
        <charset val="204"/>
      </rPr>
      <t xml:space="preserve"> заполните ячейки </t>
    </r>
    <r>
      <rPr>
        <b/>
        <sz val="10"/>
        <color rgb="FF000000"/>
        <rFont val="Verdana"/>
        <family val="2"/>
        <charset val="204"/>
      </rPr>
      <t>С3:С25</t>
    </r>
    <r>
      <rPr>
        <sz val="10"/>
        <color rgb="FF000000"/>
        <rFont val="Verdana"/>
        <family val="2"/>
        <charset val="204"/>
      </rPr>
      <t xml:space="preserve"> последующими датами. </t>
    </r>
    <r>
      <rPr>
        <b/>
        <sz val="10"/>
        <color rgb="FFC00000"/>
        <rFont val="Verdana"/>
        <family val="2"/>
        <charset val="204"/>
      </rPr>
      <t>Начальную дату выберите сами.</t>
    </r>
  </si>
  <si>
    <t>Оформите таблицу по образцу</t>
  </si>
  <si>
    <t>Создайте свои списки (месяцы и дни недели)</t>
  </si>
  <si>
    <t>Грузовой</t>
  </si>
  <si>
    <t>Volga</t>
  </si>
  <si>
    <t>Легковой</t>
  </si>
  <si>
    <t>Nissan</t>
  </si>
  <si>
    <t>Fiat</t>
  </si>
  <si>
    <t>Niva</t>
  </si>
  <si>
    <t>Длина участка, км</t>
  </si>
  <si>
    <t>Время прохождения участка, мин</t>
  </si>
  <si>
    <t>Время прохождения участка, час</t>
  </si>
  <si>
    <t>Средняя скорость на участке, км/час</t>
  </si>
  <si>
    <t>Вид автомобиля</t>
  </si>
  <si>
    <t>Фирма</t>
  </si>
  <si>
    <t>Номер авто-мобиля</t>
  </si>
  <si>
    <t>Мгновенное заполнение (Flash Fill)</t>
  </si>
  <si>
    <t>Ulvi Aro</t>
  </si>
  <si>
    <t>Eve Kurm</t>
  </si>
  <si>
    <t>U.Aro</t>
  </si>
  <si>
    <t>E.Kurm</t>
  </si>
  <si>
    <t>Mihhail Aro</t>
  </si>
  <si>
    <t>Maie Kurm</t>
  </si>
  <si>
    <t>M.Aro</t>
  </si>
  <si>
    <t>M.Kurm</t>
  </si>
  <si>
    <t>anna.soo@ivkhk.ee</t>
  </si>
  <si>
    <t>mark.kuuk@ivkhk.ee</t>
  </si>
  <si>
    <t>anton.grid@ivkhk.ee</t>
  </si>
  <si>
    <t>Anna Soo</t>
  </si>
  <si>
    <t>Mark Kuuk</t>
  </si>
  <si>
    <t>Anton Grid</t>
  </si>
  <si>
    <t>Приведите свои примеры</t>
  </si>
  <si>
    <t>a.soo@gmail.com</t>
  </si>
  <si>
    <t>k.kuuk@gmail.com</t>
  </si>
  <si>
    <t>on.grid@gmail.com</t>
  </si>
  <si>
    <t>Подготовка к экспедиции</t>
  </si>
  <si>
    <t>Категории расходов</t>
  </si>
  <si>
    <t>Месяц</t>
  </si>
  <si>
    <t>Каноэ</t>
  </si>
  <si>
    <t>Собачий корм</t>
  </si>
  <si>
    <t>Спальные мешки</t>
  </si>
  <si>
    <t>Лыжи</t>
  </si>
  <si>
    <t>Всего за месяц</t>
  </si>
  <si>
    <t>Всего по категориям</t>
  </si>
  <si>
    <t>всего расходов за год</t>
  </si>
  <si>
    <t>Введите названия месяцев.</t>
  </si>
  <si>
    <r>
      <t xml:space="preserve">Введите недостающие </t>
    </r>
    <r>
      <rPr>
        <sz val="12"/>
        <color rgb="FFFF0000"/>
        <rFont val="Arial"/>
        <family val="2"/>
        <charset val="204"/>
      </rPr>
      <t xml:space="preserve">формулы </t>
    </r>
    <r>
      <rPr>
        <sz val="12"/>
        <rFont val="Arial"/>
        <family val="2"/>
      </rPr>
      <t>в зелёные ячейки и установите денежный формат (по выбору).</t>
    </r>
  </si>
  <si>
    <t>Transpose - транспонировать (переставлять)</t>
  </si>
  <si>
    <t>Примените форматы для дат</t>
  </si>
  <si>
    <t>Выполните расчеты и предложите свои форматы</t>
  </si>
  <si>
    <t>Поставки 2007 года</t>
  </si>
  <si>
    <t>Наименование товара</t>
  </si>
  <si>
    <t>Код заказа</t>
  </si>
  <si>
    <t>Количество</t>
  </si>
  <si>
    <t>Стоимость</t>
  </si>
  <si>
    <t>Скидка</t>
  </si>
  <si>
    <t>Дата размещения</t>
  </si>
  <si>
    <t>Дата исполнения</t>
  </si>
  <si>
    <r>
      <t xml:space="preserve">1. Выровняйте по центру текст ячеек </t>
    </r>
    <r>
      <rPr>
        <b/>
        <sz val="10"/>
        <color rgb="FF000000"/>
        <rFont val="Verdana"/>
        <family val="2"/>
        <charset val="204"/>
      </rPr>
      <t>Е2:Е7</t>
    </r>
    <r>
      <rPr>
        <sz val="10"/>
        <color rgb="FF000000"/>
        <rFont val="Verdana"/>
        <family val="2"/>
        <charset val="204"/>
      </rPr>
      <t>.</t>
    </r>
  </si>
  <si>
    <t>Люкс</t>
  </si>
  <si>
    <r>
      <t xml:space="preserve">2. Выровняйте по правому краю текст </t>
    </r>
    <r>
      <rPr>
        <i/>
        <sz val="10"/>
        <color rgb="FF000000"/>
        <rFont val="Verdana"/>
        <family val="2"/>
        <charset val="204"/>
      </rPr>
      <t>ячейки</t>
    </r>
    <r>
      <rPr>
        <sz val="10"/>
        <color rgb="FF000000"/>
        <rFont val="Verdana"/>
        <family val="2"/>
        <charset val="204"/>
      </rPr>
      <t xml:space="preserve"> </t>
    </r>
    <r>
      <rPr>
        <b/>
        <sz val="10"/>
        <color rgb="FF000000"/>
        <rFont val="Verdana"/>
        <family val="2"/>
        <charset val="204"/>
      </rPr>
      <t>А8</t>
    </r>
    <r>
      <rPr>
        <sz val="10"/>
        <color rgb="FF000000"/>
        <rFont val="Verdana"/>
        <family val="2"/>
        <charset val="204"/>
      </rPr>
      <t>.</t>
    </r>
  </si>
  <si>
    <t>Сливочный</t>
  </si>
  <si>
    <r>
      <t xml:space="preserve">3. Увеличьте отступ текста в </t>
    </r>
    <r>
      <rPr>
        <i/>
        <sz val="10"/>
        <color rgb="FF000000"/>
        <rFont val="Verdana"/>
        <family val="2"/>
        <charset val="204"/>
      </rPr>
      <t>ячейках</t>
    </r>
    <r>
      <rPr>
        <sz val="10"/>
        <color rgb="FF000000"/>
        <rFont val="Verdana"/>
        <family val="2"/>
        <charset val="204"/>
      </rPr>
      <t xml:space="preserve"> </t>
    </r>
    <r>
      <rPr>
        <b/>
        <sz val="10"/>
        <color rgb="FF000000"/>
        <rFont val="Verdana"/>
        <family val="2"/>
        <charset val="204"/>
      </rPr>
      <t>А4, А6</t>
    </r>
    <r>
      <rPr>
        <sz val="10"/>
        <color rgb="FF000000"/>
        <rFont val="Verdana"/>
        <family val="2"/>
        <charset val="204"/>
      </rPr>
      <t>.</t>
    </r>
  </si>
  <si>
    <t>Мечта</t>
  </si>
  <si>
    <t>Вечерний звон</t>
  </si>
  <si>
    <r>
      <t xml:space="preserve">4. Установите вертикальное выравнивание по середине для ячеек </t>
    </r>
    <r>
      <rPr>
        <b/>
        <sz val="10"/>
        <color rgb="FF000000"/>
        <rFont val="Verdana"/>
        <family val="2"/>
        <charset val="204"/>
      </rPr>
      <t>А2:G2</t>
    </r>
    <r>
      <rPr>
        <sz val="10"/>
        <color rgb="FF000000"/>
        <rFont val="Verdana"/>
        <family val="2"/>
        <charset val="204"/>
      </rPr>
      <t>.</t>
    </r>
  </si>
  <si>
    <t>Российский</t>
  </si>
  <si>
    <t>Итого</t>
  </si>
  <si>
    <r>
      <t xml:space="preserve">5. С использованием выравнивания заполните всю </t>
    </r>
    <r>
      <rPr>
        <i/>
        <sz val="10"/>
        <color rgb="FF000000"/>
        <rFont val="Verdana"/>
        <family val="2"/>
        <charset val="204"/>
      </rPr>
      <t>ячейку</t>
    </r>
    <r>
      <rPr>
        <sz val="10"/>
        <color rgb="FF000000"/>
        <rFont val="Verdana"/>
        <family val="2"/>
        <charset val="204"/>
      </rPr>
      <t xml:space="preserve"> </t>
    </r>
    <r>
      <rPr>
        <b/>
        <sz val="10"/>
        <color rgb="FF000000"/>
        <rFont val="Verdana"/>
        <family val="2"/>
        <charset val="204"/>
      </rPr>
      <t>В8</t>
    </r>
    <r>
      <rPr>
        <sz val="10"/>
        <color rgb="FF000000"/>
        <rFont val="Verdana"/>
        <family val="2"/>
        <charset val="204"/>
      </rPr>
      <t xml:space="preserve"> введенным в нее символом.</t>
    </r>
  </si>
  <si>
    <r>
      <t xml:space="preserve">6. Установите </t>
    </r>
    <r>
      <rPr>
        <i/>
        <sz val="10"/>
        <color rgb="FF000000"/>
        <rFont val="Verdana"/>
        <family val="2"/>
        <charset val="204"/>
      </rPr>
      <t>перенос текста</t>
    </r>
    <r>
      <rPr>
        <sz val="10"/>
        <color rgb="FF000000"/>
        <rFont val="Verdana"/>
        <family val="2"/>
        <charset val="204"/>
      </rPr>
      <t xml:space="preserve"> в </t>
    </r>
    <r>
      <rPr>
        <i/>
        <sz val="10"/>
        <color rgb="FF000000"/>
        <rFont val="Verdana"/>
        <family val="2"/>
        <charset val="204"/>
      </rPr>
      <t>ячейках</t>
    </r>
    <r>
      <rPr>
        <sz val="10"/>
        <color rgb="FF000000"/>
        <rFont val="Verdana"/>
        <family val="2"/>
        <charset val="204"/>
      </rPr>
      <t xml:space="preserve"> </t>
    </r>
    <r>
      <rPr>
        <b/>
        <sz val="10"/>
        <color rgb="FF000000"/>
        <rFont val="Verdana"/>
        <family val="2"/>
        <charset val="204"/>
      </rPr>
      <t>А2:G2</t>
    </r>
    <r>
      <rPr>
        <sz val="10"/>
        <color rgb="FF000000"/>
        <rFont val="Verdana"/>
        <family val="2"/>
        <charset val="204"/>
      </rPr>
      <t>.</t>
    </r>
  </si>
  <si>
    <r>
      <t xml:space="preserve">7. Объедините </t>
    </r>
    <r>
      <rPr>
        <i/>
        <sz val="10"/>
        <color rgb="FF000000"/>
        <rFont val="Verdana"/>
        <family val="2"/>
        <charset val="204"/>
      </rPr>
      <t>ячейки</t>
    </r>
    <r>
      <rPr>
        <sz val="10"/>
        <color rgb="FF000000"/>
        <rFont val="Verdana"/>
        <family val="2"/>
        <charset val="204"/>
      </rPr>
      <t xml:space="preserve"> </t>
    </r>
    <r>
      <rPr>
        <b/>
        <sz val="10"/>
        <color rgb="FF000000"/>
        <rFont val="Verdana"/>
        <family val="2"/>
        <charset val="204"/>
      </rPr>
      <t>А1:G1</t>
    </r>
    <r>
      <rPr>
        <sz val="10"/>
        <color rgb="FF000000"/>
        <rFont val="Verdana"/>
        <family val="2"/>
        <charset val="204"/>
      </rPr>
      <t>.</t>
    </r>
  </si>
  <si>
    <r>
      <t xml:space="preserve">8. Поверните на 45 градусов против часовой стрелки текст в </t>
    </r>
    <r>
      <rPr>
        <i/>
        <sz val="10"/>
        <color rgb="FF000000"/>
        <rFont val="Verdana"/>
        <family val="2"/>
        <charset val="204"/>
      </rPr>
      <t>ячейке</t>
    </r>
    <r>
      <rPr>
        <sz val="10"/>
        <color rgb="FF000000"/>
        <rFont val="Verdana"/>
        <family val="2"/>
        <charset val="204"/>
      </rPr>
      <t xml:space="preserve"> </t>
    </r>
    <r>
      <rPr>
        <b/>
        <sz val="10"/>
        <color rgb="FF000000"/>
        <rFont val="Verdana"/>
        <family val="2"/>
        <charset val="204"/>
      </rPr>
      <t>Е2</t>
    </r>
    <r>
      <rPr>
        <sz val="10"/>
        <color rgb="FF000000"/>
        <rFont val="Verdana"/>
        <family val="2"/>
        <charset val="204"/>
      </rPr>
      <t>.</t>
    </r>
  </si>
  <si>
    <r>
      <t xml:space="preserve">9. Для ячеек </t>
    </r>
    <r>
      <rPr>
        <b/>
        <sz val="10"/>
        <color rgb="FF000000"/>
        <rFont val="Verdana"/>
        <family val="2"/>
        <charset val="204"/>
      </rPr>
      <t>С2:G7</t>
    </r>
    <r>
      <rPr>
        <sz val="10"/>
        <color rgb="FF000000"/>
        <rFont val="Verdana"/>
        <family val="2"/>
        <charset val="204"/>
      </rPr>
      <t xml:space="preserve"> установите границы.</t>
    </r>
  </si>
  <si>
    <r>
      <t xml:space="preserve">10. В ячейке </t>
    </r>
    <r>
      <rPr>
        <b/>
        <sz val="10"/>
        <color rgb="FF000000"/>
        <rFont val="Verdana"/>
        <family val="2"/>
        <charset val="204"/>
      </rPr>
      <t>C8</t>
    </r>
    <r>
      <rPr>
        <sz val="10"/>
        <color rgb="FF000000"/>
        <rFont val="Verdana"/>
        <family val="2"/>
        <charset val="204"/>
      </rPr>
      <t xml:space="preserve"> вычислите итоговое значения количества, применив функцию </t>
    </r>
    <r>
      <rPr>
        <b/>
        <sz val="10"/>
        <color rgb="FF000000"/>
        <rFont val="Verdana"/>
        <family val="2"/>
        <charset val="204"/>
      </rPr>
      <t>SUM</t>
    </r>
    <r>
      <rPr>
        <sz val="10"/>
        <color rgb="FF000000"/>
        <rFont val="Verdana"/>
        <family val="2"/>
        <charset val="204"/>
      </rPr>
      <t xml:space="preserve"> (сумма) </t>
    </r>
  </si>
  <si>
    <r>
      <t xml:space="preserve">11. В ячейке D8 вычислите итоговое значения стоимости, применив функцию </t>
    </r>
    <r>
      <rPr>
        <b/>
        <sz val="10"/>
        <color rgb="FF000000"/>
        <rFont val="Verdana"/>
        <family val="2"/>
        <charset val="204"/>
      </rPr>
      <t>SUM</t>
    </r>
    <r>
      <rPr>
        <sz val="10"/>
        <color rgb="FF000000"/>
        <rFont val="Verdana"/>
        <family val="2"/>
        <charset val="204"/>
      </rPr>
      <t xml:space="preserve"> (сумма) </t>
    </r>
  </si>
  <si>
    <t>Товар</t>
  </si>
  <si>
    <t>Цена</t>
  </si>
  <si>
    <t>Стоимость товара</t>
  </si>
  <si>
    <t>Цена доставки</t>
  </si>
  <si>
    <t>К оплате</t>
  </si>
  <si>
    <t>К оплате, $</t>
  </si>
  <si>
    <r>
      <t xml:space="preserve">К оплате, </t>
    </r>
    <r>
      <rPr>
        <b/>
        <sz val="11"/>
        <color theme="0"/>
        <rFont val="Calibri"/>
        <family val="2"/>
        <charset val="204"/>
      </rPr>
      <t>€</t>
    </r>
  </si>
  <si>
    <r>
      <t xml:space="preserve">К оплате, </t>
    </r>
    <r>
      <rPr>
        <b/>
        <sz val="11"/>
        <color theme="0"/>
        <rFont val="Calibri"/>
        <family val="2"/>
        <charset val="204"/>
      </rPr>
      <t>£</t>
    </r>
  </si>
  <si>
    <t>курс $</t>
  </si>
  <si>
    <t>Курс Евро</t>
  </si>
  <si>
    <t>Фунт</t>
  </si>
  <si>
    <t>Поставщик</t>
  </si>
  <si>
    <t>Объем</t>
  </si>
  <si>
    <t>Затраты</t>
  </si>
  <si>
    <t>Колизей</t>
  </si>
  <si>
    <t>Ланта</t>
  </si>
  <si>
    <t>Пингвин</t>
  </si>
  <si>
    <t>1. Рассчитать стоимость билета</t>
  </si>
  <si>
    <t>Kontroll</t>
  </si>
  <si>
    <t>Firma</t>
  </si>
  <si>
    <t>1 km</t>
  </si>
  <si>
    <t>12 km</t>
  </si>
  <si>
    <t>24 km</t>
  </si>
  <si>
    <t>Harjumaa Reisid</t>
  </si>
  <si>
    <t>Läänemaa Reisid</t>
  </si>
  <si>
    <t>Pärnumaa Reisid</t>
  </si>
  <si>
    <t>2. Вычислить прибыль</t>
  </si>
  <si>
    <t>Продажа kg</t>
  </si>
  <si>
    <t>Куплено €/kg</t>
  </si>
  <si>
    <t>Продано €/kg</t>
  </si>
  <si>
    <t>Прибыль €</t>
  </si>
  <si>
    <t>Kasum €</t>
  </si>
  <si>
    <t>redis</t>
  </si>
  <si>
    <t>kaalikas</t>
  </si>
  <si>
    <t>naeris</t>
  </si>
  <si>
    <t xml:space="preserve">всего €: </t>
  </si>
  <si>
    <t>3. Сколько стоят poltide и mutrite комплекты?</t>
  </si>
  <si>
    <t>Komplekt</t>
  </si>
  <si>
    <t>Poldi hind €</t>
  </si>
  <si>
    <t>Mutri hind €</t>
  </si>
  <si>
    <t>Polte tk</t>
  </si>
  <si>
    <t>Mutreid tk</t>
  </si>
  <si>
    <t>Komplekti hind €</t>
  </si>
  <si>
    <t>Suurus10</t>
  </si>
  <si>
    <t>Suurus14</t>
  </si>
  <si>
    <t>Suurus 22</t>
  </si>
  <si>
    <t>4. сколько стоят маленькие пакеты:</t>
  </si>
  <si>
    <t>Kaup</t>
  </si>
  <si>
    <t>Вес мешка kg</t>
  </si>
  <si>
    <t>Цена мешка €</t>
  </si>
  <si>
    <t>Стоимость упаковки €/kg</t>
  </si>
  <si>
    <t>Вес маленького пакета kg</t>
  </si>
  <si>
    <t>Цена маленького пакета €/tk</t>
  </si>
  <si>
    <t>Väikepakendi  hind €/tk</t>
  </si>
  <si>
    <t>jahu</t>
  </si>
  <si>
    <t>suhkur</t>
  </si>
  <si>
    <t>riis</t>
  </si>
  <si>
    <t>NB! Не забудьте стоимость упаковки за каждый кг веса</t>
  </si>
  <si>
    <t>Toode</t>
  </si>
  <si>
    <t>1l hind €.</t>
  </si>
  <si>
    <t>Siirup</t>
  </si>
  <si>
    <t>Vesi</t>
  </si>
  <si>
    <t>Сок</t>
  </si>
  <si>
    <t>1 литр напитка состоит</t>
  </si>
  <si>
    <t>1 литр напитка стоит  €</t>
  </si>
  <si>
    <t>литр сиропа</t>
  </si>
  <si>
    <t>литр воды</t>
  </si>
  <si>
    <t>1l mahlajoogi  maksumus €</t>
  </si>
  <si>
    <t>Lahja</t>
  </si>
  <si>
    <t>Paras</t>
  </si>
  <si>
    <t>Kange</t>
  </si>
  <si>
    <t>Särin</t>
  </si>
  <si>
    <t>5. Сколько стоит 1 литр напитка</t>
  </si>
  <si>
    <t>Каждый день</t>
  </si>
  <si>
    <t>Рабочие дни</t>
  </si>
  <si>
    <t>Номер</t>
  </si>
  <si>
    <t>Поставка</t>
  </si>
  <si>
    <t>День</t>
  </si>
  <si>
    <t>Отгрузка</t>
  </si>
  <si>
    <t>Груши</t>
  </si>
  <si>
    <t>Яблоки</t>
  </si>
  <si>
    <t>Персики</t>
  </si>
  <si>
    <t>Вторник</t>
  </si>
  <si>
    <t>Среда</t>
  </si>
  <si>
    <t>Четверг</t>
  </si>
  <si>
    <t>Пятница</t>
  </si>
  <si>
    <t>Суббота</t>
  </si>
  <si>
    <t>Воскресение</t>
  </si>
  <si>
    <t>Понедельник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</si>
  <si>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</si>
  <si>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</si>
  <si>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</si>
  <si>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</si>
  <si>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</si>
  <si>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</si>
  <si>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</si>
  <si>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</si>
  <si>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</si>
  <si>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</si>
  <si>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</si>
  <si>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</si>
  <si>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вторник</t>
  </si>
  <si>
    <t>Воскресенье</t>
  </si>
  <si>
    <t>Krjutskova Veera</t>
  </si>
  <si>
    <t>Fomkina Anna</t>
  </si>
  <si>
    <t>Fomkin Igor</t>
  </si>
  <si>
    <t>Senichev Ivan</t>
  </si>
  <si>
    <t>K. Veera</t>
  </si>
  <si>
    <t>F. Anna</t>
  </si>
  <si>
    <t>F. Igor</t>
  </si>
  <si>
    <t>S. Ivan</t>
  </si>
  <si>
    <t>K.Veera@mail.ru</t>
  </si>
  <si>
    <t>F.Anna@mail.ru</t>
  </si>
  <si>
    <t>F.Igor@mail.ru</t>
  </si>
  <si>
    <t>S.Ivan@mail.ru</t>
  </si>
  <si>
    <t>9/31/2018</t>
  </si>
  <si>
    <t>&gt;&gt;&gt;&gt;&gt;&gt;&gt;&gt;&gt;</t>
  </si>
  <si>
    <t>курс €</t>
  </si>
  <si>
    <t>курс 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</si>
</sst>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4" formatCode="_(&quot;$&quot;* #,##0.00_);_(&quot;$&quot;* \(#,##0.00\);_(&quot;$&quot;* &quot;-&quot;??_);_(@_)"/>
    <numFmt numFmtId="164" formatCode="dddd"/>
    <numFmt numFmtId="165" formatCode="0.00_-&quot;ч.&quot;"/>
    <numFmt numFmtId="166" formatCode="0.00_-&quot;км/ч&quot;"/>
    <numFmt numFmtId="167" formatCode="[$-F800]dddd\,\ mmmm\ dd\,\ yyyy"/>
    <numFmt numFmtId="168" formatCode="[$-425]dddd\,\ d\.\ mmmm\ yyyy;@"/>
    <numFmt numFmtId="169" formatCode="\q\q\q\q"/>
    <numFmt numFmtId="170" formatCode="_-* #,##0.00&quot;р.&quot;_-;\-* #,##0.00&quot;р.&quot;_-;_-* &quot;-&quot;??&quot;р.&quot;_-;_-@_-"/>
    <numFmt numFmtId="171" formatCode="_-* #,##0.00_р_._-;\-* #,##0.00_р_._-;_-* &quot;-&quot;??_р_._-;_-@_-"/>
    <numFmt numFmtId="172" formatCode="_-* #,##0_р_._-;\-* #,##0_р_._-;_-* &quot;-&quot;??_р_._-;_-@_-"/>
    <numFmt numFmtId="173" formatCode="_-* #,##0&quot;р.&quot;_-;\-* #,##0&quot;р.&quot;_-;_-* &quot;-&quot;??&quot;р.&quot;_-;_-@_-"/>
    <numFmt numFmtId="174" formatCode="dd/mm/yy;@"/>
    <numFmt numFmtId="175" formatCode="_-* #,##0.0&quot;р.&quot;_-;\-* #,##0.0&quot;р.&quot;_-;_-* &quot;-&quot;??&quot;р.&quot;_-;_-@_-"/>
    <numFmt numFmtId="177" formatCode="m/d/yyyy;@"/>
    <numFmt numFmtId="180" formatCode="d\.mm\.yyyy;@"/>
    <numFmt numFmtId="182" formatCode="_ * #,##0.00_)\ [$€-1]_ ;_ * \(#,##0.00\)\ [$€-1]_ ;_ * &quot;-&quot;??_)\ [$€-1]_ ;_ @_ "/>
    <numFmt numFmtId="184" formatCode="m/d/yy\ h:mm;@"/>
    <numFmt numFmtId="185" formatCode="0.00\ \к\м"/>
    <numFmt numFmtId="186" formatCode="0\ \м\и\н"/>
    <numFmt numFmtId="192" formatCode="_-* #,##0.00\ [$₽-419]_-;\-* #,##0.00\ [$₽-419]_-;_-* &quot;-&quot;??\ [$₽-419]_-;_-@_-"/>
    <numFmt numFmtId="195" formatCode="#,##0.0_);\(#,##0.0\)"/>
    <numFmt numFmtId="196" formatCode="#,##0.0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0"/>
      <color rgb="FF000000"/>
      <name val="Verdana"/>
      <family val="2"/>
      <charset val="204"/>
    </font>
    <font>
      <i/>
      <sz val="10"/>
      <color rgb="FF000000"/>
      <name val="Verdana"/>
      <family val="2"/>
      <charset val="204"/>
    </font>
    <font>
      <b/>
      <sz val="10"/>
      <color rgb="FF000000"/>
      <name val="Verdana"/>
      <family val="2"/>
      <charset val="204"/>
    </font>
    <font>
      <b/>
      <sz val="10"/>
      <color rgb="FFC00000"/>
      <name val="Verdana"/>
      <family val="2"/>
      <charset val="204"/>
    </font>
    <font>
      <b/>
      <sz val="12"/>
      <color rgb="FFC00000"/>
      <name val="Calibri"/>
      <family val="2"/>
      <charset val="204"/>
      <scheme val="minor"/>
    </font>
    <font>
      <b/>
      <sz val="10"/>
      <name val="Arial"/>
      <family val="2"/>
    </font>
    <font>
      <sz val="14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b/>
      <sz val="12"/>
      <name val="Arial CYR"/>
      <family val="2"/>
      <charset val="204"/>
    </font>
    <font>
      <b/>
      <sz val="12"/>
      <name val="Comic Sans MS"/>
      <family val="4"/>
    </font>
    <font>
      <sz val="10"/>
      <name val="Arial"/>
      <family val="2"/>
    </font>
    <font>
      <sz val="10"/>
      <name val="Arial"/>
      <charset val="204"/>
    </font>
    <font>
      <sz val="12"/>
      <name val="Arial"/>
      <family val="2"/>
    </font>
    <font>
      <sz val="12"/>
      <color rgb="FFFF0000"/>
      <name val="Arial"/>
      <family val="2"/>
      <charset val="204"/>
    </font>
    <font>
      <sz val="14"/>
      <name val="Arial"/>
      <family val="2"/>
    </font>
    <font>
      <sz val="12"/>
      <color theme="0"/>
      <name val="Arial"/>
      <family val="2"/>
      <charset val="204"/>
    </font>
    <font>
      <sz val="12"/>
      <color theme="0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b/>
      <sz val="11"/>
      <color theme="0"/>
      <name val="Cambria"/>
      <family val="1"/>
      <charset val="204"/>
      <scheme val="major"/>
    </font>
    <font>
      <sz val="11"/>
      <color theme="0"/>
      <name val="Cambria"/>
      <family val="1"/>
      <charset val="204"/>
      <scheme val="major"/>
    </font>
    <font>
      <b/>
      <sz val="11"/>
      <color theme="0"/>
      <name val="Calibri"/>
      <family val="2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  <charset val="186"/>
    </font>
    <font>
      <sz val="11"/>
      <color theme="1"/>
      <name val="Calibri"/>
      <family val="2"/>
      <scheme val="minor"/>
    </font>
    <font>
      <sz val="10"/>
      <name val="Arial"/>
      <family val="2"/>
      <charset val="186"/>
    </font>
    <font>
      <sz val="11"/>
      <color theme="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/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CCFF"/>
      </left>
      <right style="thin">
        <color rgb="FF66CCFF"/>
      </right>
      <top style="thin">
        <color rgb="FF66CCFF"/>
      </top>
      <bottom style="thin">
        <color rgb="FF66CCFF"/>
      </bottom>
      <diagonal/>
    </border>
    <border>
      <left style="thin">
        <color rgb="FF66CCFF"/>
      </left>
      <right style="thin">
        <color rgb="FF66CCFF"/>
      </right>
      <top style="thin">
        <color rgb="FF66CCFF"/>
      </top>
      <bottom/>
      <diagonal/>
    </border>
    <border>
      <left style="thin">
        <color rgb="FF66CCFF"/>
      </left>
      <right style="thin">
        <color rgb="FF66CCFF"/>
      </right>
      <top/>
      <bottom/>
      <diagonal/>
    </border>
    <border>
      <left style="thin">
        <color rgb="FF66CCFF"/>
      </left>
      <right style="thin">
        <color rgb="FF66CCFF"/>
      </right>
      <top/>
      <bottom style="thin">
        <color rgb="FF66CCFF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66CCFF"/>
      </left>
      <right/>
      <top style="thin">
        <color rgb="FF66CCFF"/>
      </top>
      <bottom/>
      <diagonal/>
    </border>
    <border>
      <left style="thin">
        <color rgb="FF66CCFF"/>
      </left>
      <right/>
      <top style="thin">
        <color rgb="FF66CCFF"/>
      </top>
      <bottom style="thin">
        <color rgb="FF66CCFF"/>
      </bottom>
      <diagonal/>
    </border>
    <border>
      <left/>
      <right/>
      <top/>
      <bottom style="thin">
        <color rgb="FF66CCFF"/>
      </bottom>
      <diagonal/>
    </border>
    <border>
      <left style="thin">
        <color rgb="FF92D050"/>
      </left>
      <right/>
      <top style="thin">
        <color rgb="FF92D050"/>
      </top>
      <bottom style="thin">
        <color rgb="FF92D05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rgb="FFFFC000"/>
      </top>
      <bottom style="thin">
        <color theme="9" tint="-0.249977111117893"/>
      </bottom>
      <diagonal/>
    </border>
    <border>
      <left style="thin">
        <color rgb="FFFFC000"/>
      </left>
      <right/>
      <top/>
      <bottom/>
      <diagonal/>
    </border>
    <border>
      <left style="thin">
        <color theme="9" tint="-0.249977111117893"/>
      </left>
      <right/>
      <top style="thin">
        <color rgb="FFFFC000"/>
      </top>
      <bottom style="thin">
        <color theme="9" tint="-0.249977111117893"/>
      </bottom>
      <diagonal/>
    </border>
    <border>
      <left style="thin">
        <color rgb="FF92D050"/>
      </left>
      <right style="thin">
        <color indexed="64"/>
      </right>
      <top style="thin">
        <color rgb="FF92D050"/>
      </top>
      <bottom style="thin">
        <color rgb="FF92D050"/>
      </bottom>
      <diagonal/>
    </border>
    <border>
      <left style="thin">
        <color rgb="FF66CCFF"/>
      </left>
      <right style="thin">
        <color indexed="64"/>
      </right>
      <top style="thin">
        <color rgb="FF66CCFF"/>
      </top>
      <bottom style="thin">
        <color rgb="FF66CCFF"/>
      </bottom>
      <diagonal/>
    </border>
    <border>
      <left/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indexed="64"/>
      </left>
      <right style="thin">
        <color indexed="64"/>
      </right>
      <top style="thin">
        <color rgb="FF66CCFF"/>
      </top>
      <bottom style="thin">
        <color rgb="FF66CCF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thin">
        <color indexed="64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</borders>
  <cellStyleXfs count="15">
    <xf numFmtId="0" fontId="0" fillId="0" borderId="0"/>
    <xf numFmtId="0" fontId="2" fillId="0" borderId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6" fillId="0" borderId="0"/>
    <xf numFmtId="17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22" fillId="0" borderId="0"/>
    <xf numFmtId="0" fontId="27" fillId="0" borderId="0"/>
    <xf numFmtId="170" fontId="27" fillId="0" borderId="0" applyFont="0" applyFill="0" applyBorder="0" applyAlignment="0" applyProtection="0"/>
    <xf numFmtId="0" fontId="15" fillId="0" borderId="0"/>
    <xf numFmtId="0" fontId="1" fillId="0" borderId="0"/>
    <xf numFmtId="0" fontId="30" fillId="0" borderId="0"/>
  </cellStyleXfs>
  <cellXfs count="156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1"/>
    <xf numFmtId="0" fontId="7" fillId="0" borderId="0" xfId="1" applyFont="1"/>
    <xf numFmtId="0" fontId="2" fillId="0" borderId="1" xfId="1" applyBorder="1"/>
    <xf numFmtId="165" fontId="2" fillId="0" borderId="1" xfId="1" applyNumberFormat="1" applyBorder="1"/>
    <xf numFmtId="166" fontId="2" fillId="0" borderId="1" xfId="1" applyNumberFormat="1" applyBorder="1"/>
    <xf numFmtId="0" fontId="8" fillId="0" borderId="1" xfId="1" applyFont="1" applyBorder="1" applyAlignment="1">
      <alignment horizontal="center" vertical="center" wrapText="1"/>
    </xf>
    <xf numFmtId="14" fontId="2" fillId="0" borderId="0" xfId="1" applyNumberFormat="1"/>
    <xf numFmtId="14" fontId="2" fillId="0" borderId="0" xfId="1" quotePrefix="1" applyNumberFormat="1"/>
    <xf numFmtId="167" fontId="2" fillId="0" borderId="0" xfId="1" applyNumberFormat="1"/>
    <xf numFmtId="168" fontId="2" fillId="0" borderId="0" xfId="1" applyNumberFormat="1"/>
    <xf numFmtId="164" fontId="2" fillId="0" borderId="0" xfId="1" applyNumberFormat="1"/>
    <xf numFmtId="169" fontId="2" fillId="0" borderId="0" xfId="1" applyNumberFormat="1"/>
    <xf numFmtId="0" fontId="9" fillId="0" borderId="0" xfId="0" applyFont="1" applyAlignment="1">
      <alignment vertical="center"/>
    </xf>
    <xf numFmtId="0" fontId="10" fillId="0" borderId="0" xfId="2"/>
    <xf numFmtId="0" fontId="7" fillId="0" borderId="0" xfId="0" applyFont="1"/>
    <xf numFmtId="0" fontId="14" fillId="0" borderId="0" xfId="4" applyFont="1" applyFill="1" applyBorder="1" applyAlignment="1">
      <alignment horizontal="center"/>
    </xf>
    <xf numFmtId="0" fontId="12" fillId="0" borderId="0" xfId="4"/>
    <xf numFmtId="0" fontId="12" fillId="0" borderId="0" xfId="4" applyFill="1"/>
    <xf numFmtId="0" fontId="8" fillId="0" borderId="2" xfId="4" applyFont="1" applyFill="1" applyBorder="1" applyAlignment="1" applyProtection="1">
      <alignment horizontal="center"/>
      <protection locked="0"/>
    </xf>
    <xf numFmtId="0" fontId="8" fillId="0" borderId="1" xfId="4" applyFont="1" applyFill="1" applyBorder="1" applyAlignment="1" applyProtection="1">
      <alignment horizontal="center"/>
      <protection locked="0"/>
    </xf>
    <xf numFmtId="0" fontId="8" fillId="0" borderId="1" xfId="4" applyFont="1" applyFill="1" applyBorder="1" applyAlignment="1" applyProtection="1">
      <alignment horizontal="right"/>
      <protection locked="0"/>
    </xf>
    <xf numFmtId="0" fontId="8" fillId="0" borderId="4" xfId="4" applyFont="1" applyFill="1" applyBorder="1" applyProtection="1">
      <protection locked="0"/>
    </xf>
    <xf numFmtId="0" fontId="15" fillId="0" borderId="1" xfId="4" applyFont="1" applyFill="1" applyBorder="1" applyAlignment="1" applyProtection="1">
      <alignment horizontal="right"/>
      <protection locked="0"/>
    </xf>
    <xf numFmtId="1" fontId="12" fillId="0" borderId="1" xfId="5" applyNumberFormat="1" applyFill="1" applyBorder="1" applyProtection="1">
      <protection locked="0"/>
    </xf>
    <xf numFmtId="0" fontId="8" fillId="0" borderId="1" xfId="4" applyFont="1" applyFill="1" applyBorder="1" applyProtection="1">
      <protection locked="0"/>
    </xf>
    <xf numFmtId="2" fontId="12" fillId="0" borderId="1" xfId="4" applyNumberFormat="1" applyFill="1" applyBorder="1" applyProtection="1">
      <protection locked="0"/>
    </xf>
    <xf numFmtId="0" fontId="12" fillId="0" borderId="0" xfId="4" applyFill="1" applyProtection="1">
      <protection locked="0"/>
    </xf>
    <xf numFmtId="0" fontId="17" fillId="0" borderId="0" xfId="6" applyFont="1" applyAlignment="1"/>
    <xf numFmtId="0" fontId="17" fillId="0" borderId="0" xfId="4" applyFont="1"/>
    <xf numFmtId="0" fontId="19" fillId="0" borderId="0" xfId="6" applyFont="1" applyAlignment="1"/>
    <xf numFmtId="15" fontId="7" fillId="0" borderId="0" xfId="1" applyNumberFormat="1" applyFont="1"/>
    <xf numFmtId="0" fontId="21" fillId="3" borderId="7" xfId="0" applyFont="1" applyFill="1" applyBorder="1"/>
    <xf numFmtId="0" fontId="21" fillId="3" borderId="8" xfId="0" applyFont="1" applyFill="1" applyBorder="1"/>
    <xf numFmtId="0" fontId="21" fillId="3" borderId="9" xfId="0" applyFont="1" applyFill="1" applyBorder="1"/>
    <xf numFmtId="0" fontId="0" fillId="0" borderId="0" xfId="0" applyAlignment="1">
      <alignment wrapText="1"/>
    </xf>
    <xf numFmtId="0" fontId="3" fillId="5" borderId="10" xfId="0" applyFont="1" applyFill="1" applyBorder="1" applyAlignment="1">
      <alignment vertical="center"/>
    </xf>
    <xf numFmtId="0" fontId="0" fillId="5" borderId="0" xfId="0" applyFill="1" applyBorder="1"/>
    <xf numFmtId="0" fontId="0" fillId="5" borderId="11" xfId="0" applyFill="1" applyBorder="1" applyAlignment="1"/>
    <xf numFmtId="0" fontId="0" fillId="5" borderId="10" xfId="0" applyFill="1" applyBorder="1"/>
    <xf numFmtId="0" fontId="0" fillId="0" borderId="0" xfId="0" applyFont="1" applyFill="1" applyBorder="1"/>
    <xf numFmtId="0" fontId="22" fillId="0" borderId="0" xfId="7" applyNumberFormat="1" applyFont="1" applyFill="1" applyBorder="1" applyAlignment="1">
      <alignment horizontal="right"/>
    </xf>
    <xf numFmtId="172" fontId="22" fillId="0" borderId="0" xfId="8" applyNumberFormat="1" applyFont="1" applyFill="1" applyBorder="1" applyAlignment="1">
      <alignment horizontal="right"/>
    </xf>
    <xf numFmtId="173" fontId="22" fillId="0" borderId="0" xfId="7" applyNumberFormat="1" applyFont="1" applyFill="1" applyBorder="1" applyAlignment="1">
      <alignment horizontal="right"/>
    </xf>
    <xf numFmtId="10" fontId="22" fillId="0" borderId="0" xfId="3" applyNumberFormat="1" applyFont="1" applyFill="1" applyBorder="1" applyAlignment="1"/>
    <xf numFmtId="174" fontId="22" fillId="0" borderId="0" xfId="9" applyNumberFormat="1" applyFont="1" applyFill="1" applyBorder="1" applyAlignment="1">
      <alignment horizontal="right"/>
    </xf>
    <xf numFmtId="0" fontId="0" fillId="0" borderId="0" xfId="0" applyAlignment="1"/>
    <xf numFmtId="0" fontId="23" fillId="6" borderId="1" xfId="0" applyFont="1" applyFill="1" applyBorder="1" applyAlignment="1">
      <alignment vertical="center"/>
    </xf>
    <xf numFmtId="0" fontId="24" fillId="6" borderId="1" xfId="0" applyFont="1" applyFill="1" applyBorder="1" applyAlignment="1">
      <alignment vertical="center"/>
    </xf>
    <xf numFmtId="0" fontId="23" fillId="6" borderId="15" xfId="0" applyFont="1" applyFill="1" applyBorder="1" applyAlignment="1">
      <alignment vertical="center"/>
    </xf>
    <xf numFmtId="0" fontId="26" fillId="0" borderId="1" xfId="0" applyFont="1" applyFill="1" applyBorder="1"/>
    <xf numFmtId="0" fontId="0" fillId="0" borderId="1" xfId="0" applyFont="1" applyBorder="1"/>
    <xf numFmtId="175" fontId="0" fillId="0" borderId="1" xfId="7" applyNumberFormat="1" applyFont="1" applyBorder="1"/>
    <xf numFmtId="0" fontId="26" fillId="0" borderId="1" xfId="0" applyFont="1" applyBorder="1"/>
    <xf numFmtId="175" fontId="0" fillId="0" borderId="1" xfId="0" applyNumberFormat="1" applyFont="1" applyBorder="1"/>
    <xf numFmtId="0" fontId="23" fillId="6" borderId="1" xfId="10" applyFont="1" applyFill="1" applyBorder="1" applyAlignment="1">
      <alignment vertical="top" wrapText="1"/>
    </xf>
    <xf numFmtId="173" fontId="23" fillId="6" borderId="1" xfId="11" applyNumberFormat="1" applyFont="1" applyFill="1" applyBorder="1" applyAlignment="1">
      <alignment vertical="top" wrapText="1"/>
    </xf>
    <xf numFmtId="0" fontId="28" fillId="0" borderId="0" xfId="10" applyFont="1" applyAlignment="1">
      <alignment vertical="top" wrapText="1"/>
    </xf>
    <xf numFmtId="0" fontId="11" fillId="0" borderId="1" xfId="10" applyFont="1" applyBorder="1"/>
    <xf numFmtId="173" fontId="11" fillId="0" borderId="1" xfId="11" applyNumberFormat="1" applyFont="1" applyBorder="1"/>
    <xf numFmtId="0" fontId="27" fillId="0" borderId="0" xfId="10" applyFont="1"/>
    <xf numFmtId="173" fontId="27" fillId="0" borderId="0" xfId="11" applyNumberFormat="1" applyFont="1"/>
    <xf numFmtId="0" fontId="29" fillId="0" borderId="0" xfId="12" applyFont="1"/>
    <xf numFmtId="0" fontId="1" fillId="0" borderId="0" xfId="13"/>
    <xf numFmtId="0" fontId="30" fillId="0" borderId="0" xfId="14"/>
    <xf numFmtId="0" fontId="29" fillId="9" borderId="1" xfId="12" applyFont="1" applyFill="1" applyBorder="1"/>
    <xf numFmtId="0" fontId="15" fillId="0" borderId="0" xfId="12"/>
    <xf numFmtId="0" fontId="15" fillId="0" borderId="1" xfId="12" applyBorder="1"/>
    <xf numFmtId="0" fontId="31" fillId="0" borderId="1" xfId="12" applyFont="1" applyBorder="1"/>
    <xf numFmtId="0" fontId="15" fillId="8" borderId="1" xfId="12" applyFill="1" applyBorder="1"/>
    <xf numFmtId="0" fontId="29" fillId="9" borderId="1" xfId="12" applyFont="1" applyFill="1" applyBorder="1" applyAlignment="1">
      <alignment wrapText="1"/>
    </xf>
    <xf numFmtId="0" fontId="15" fillId="0" borderId="1" xfId="12" applyBorder="1" applyAlignment="1">
      <alignment horizontal="right"/>
    </xf>
    <xf numFmtId="0" fontId="15" fillId="0" borderId="1" xfId="12" applyFill="1" applyBorder="1"/>
    <xf numFmtId="0" fontId="29" fillId="9" borderId="1" xfId="12" applyFont="1" applyFill="1" applyBorder="1" applyAlignment="1">
      <alignment horizontal="center" vertical="center"/>
    </xf>
    <xf numFmtId="0" fontId="13" fillId="0" borderId="0" xfId="4" applyFont="1" applyFill="1" applyBorder="1" applyAlignment="1">
      <alignment horizontal="center"/>
    </xf>
    <xf numFmtId="0" fontId="8" fillId="0" borderId="2" xfId="4" applyFont="1" applyFill="1" applyBorder="1" applyAlignment="1">
      <alignment horizontal="center"/>
    </xf>
    <xf numFmtId="0" fontId="8" fillId="0" borderId="3" xfId="4" applyFont="1" applyFill="1" applyBorder="1" applyAlignment="1">
      <alignment horizontal="center"/>
    </xf>
    <xf numFmtId="0" fontId="8" fillId="0" borderId="4" xfId="4" applyFont="1" applyFill="1" applyBorder="1" applyAlignment="1">
      <alignment horizontal="center"/>
    </xf>
    <xf numFmtId="0" fontId="8" fillId="0" borderId="5" xfId="4" applyFont="1" applyFill="1" applyBorder="1" applyAlignment="1" applyProtection="1">
      <alignment horizontal="right"/>
      <protection locked="0"/>
    </xf>
    <xf numFmtId="0" fontId="8" fillId="0" borderId="6" xfId="4" applyFont="1" applyFill="1" applyBorder="1" applyAlignment="1" applyProtection="1">
      <alignment horizontal="right"/>
      <protection locked="0"/>
    </xf>
    <xf numFmtId="0" fontId="20" fillId="4" borderId="0" xfId="0" applyFont="1" applyFill="1" applyAlignment="1">
      <alignment horizontal="center" vertical="center"/>
    </xf>
    <xf numFmtId="0" fontId="3" fillId="5" borderId="1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vertical="center" wrapText="1"/>
    </xf>
    <xf numFmtId="0" fontId="3" fillId="5" borderId="13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29" fillId="9" borderId="16" xfId="12" applyFont="1" applyFill="1" applyBorder="1" applyAlignment="1">
      <alignment horizontal="center" vertical="center"/>
    </xf>
    <xf numFmtId="0" fontId="29" fillId="9" borderId="19" xfId="12" applyFont="1" applyFill="1" applyBorder="1" applyAlignment="1">
      <alignment horizontal="center" vertical="center"/>
    </xf>
    <xf numFmtId="0" fontId="29" fillId="9" borderId="17" xfId="12" applyFont="1" applyFill="1" applyBorder="1" applyAlignment="1">
      <alignment horizontal="center" wrapText="1"/>
    </xf>
    <xf numFmtId="0" fontId="29" fillId="9" borderId="18" xfId="12" applyFont="1" applyFill="1" applyBorder="1" applyAlignment="1">
      <alignment horizontal="center" wrapText="1"/>
    </xf>
    <xf numFmtId="0" fontId="3" fillId="5" borderId="20" xfId="0" applyFont="1" applyFill="1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5" borderId="25" xfId="0" applyFill="1" applyBorder="1"/>
    <xf numFmtId="0" fontId="0" fillId="0" borderId="26" xfId="0" applyBorder="1"/>
    <xf numFmtId="0" fontId="0" fillId="0" borderId="25" xfId="0" applyBorder="1"/>
    <xf numFmtId="0" fontId="0" fillId="0" borderId="0" xfId="0" applyBorder="1"/>
    <xf numFmtId="0" fontId="0" fillId="0" borderId="27" xfId="0" applyBorder="1"/>
    <xf numFmtId="0" fontId="0" fillId="12" borderId="24" xfId="0" applyFill="1" applyBorder="1"/>
    <xf numFmtId="180" fontId="0" fillId="0" borderId="24" xfId="0" applyNumberFormat="1" applyBorder="1"/>
    <xf numFmtId="0" fontId="0" fillId="12" borderId="28" xfId="0" applyFill="1" applyBorder="1"/>
    <xf numFmtId="0" fontId="0" fillId="0" borderId="28" xfId="0" applyBorder="1"/>
    <xf numFmtId="0" fontId="0" fillId="14" borderId="29" xfId="0" applyFill="1" applyBorder="1"/>
    <xf numFmtId="180" fontId="0" fillId="0" borderId="29" xfId="0" applyNumberFormat="1" applyBorder="1"/>
    <xf numFmtId="0" fontId="0" fillId="0" borderId="29" xfId="0" applyBorder="1"/>
    <xf numFmtId="0" fontId="0" fillId="13" borderId="30" xfId="0" applyFill="1" applyBorder="1" applyAlignment="1">
      <alignment horizontal="center"/>
    </xf>
    <xf numFmtId="0" fontId="0" fillId="13" borderId="32" xfId="0" applyFill="1" applyBorder="1" applyAlignment="1">
      <alignment horizontal="center"/>
    </xf>
    <xf numFmtId="0" fontId="0" fillId="0" borderId="31" xfId="0" applyBorder="1"/>
    <xf numFmtId="0" fontId="0" fillId="7" borderId="33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10" borderId="36" xfId="0" applyFill="1" applyBorder="1" applyAlignment="1">
      <alignment horizontal="center"/>
    </xf>
    <xf numFmtId="0" fontId="0" fillId="0" borderId="37" xfId="0" applyBorder="1"/>
    <xf numFmtId="0" fontId="1" fillId="0" borderId="0" xfId="1" applyFont="1"/>
    <xf numFmtId="182" fontId="12" fillId="2" borderId="1" xfId="4" applyNumberFormat="1" applyFill="1" applyBorder="1" applyProtection="1">
      <protection locked="0"/>
    </xf>
    <xf numFmtId="182" fontId="15" fillId="2" borderId="1" xfId="4" applyNumberFormat="1" applyFont="1" applyFill="1" applyBorder="1" applyProtection="1">
      <protection locked="0"/>
    </xf>
    <xf numFmtId="184" fontId="2" fillId="0" borderId="0" xfId="1" applyNumberFormat="1"/>
    <xf numFmtId="177" fontId="2" fillId="0" borderId="0" xfId="1" applyNumberFormat="1"/>
    <xf numFmtId="185" fontId="2" fillId="0" borderId="1" xfId="1" applyNumberFormat="1" applyBorder="1"/>
    <xf numFmtId="186" fontId="2" fillId="0" borderId="1" xfId="1" applyNumberFormat="1" applyBorder="1"/>
    <xf numFmtId="0" fontId="0" fillId="0" borderId="0" xfId="0" applyBorder="1" applyAlignment="1">
      <alignment horizontal="center" vertical="center"/>
    </xf>
    <xf numFmtId="14" fontId="0" fillId="0" borderId="0" xfId="0" applyNumberFormat="1" applyBorder="1"/>
    <xf numFmtId="0" fontId="0" fillId="0" borderId="38" xfId="0" applyBorder="1"/>
    <xf numFmtId="0" fontId="0" fillId="0" borderId="39" xfId="0" applyBorder="1"/>
    <xf numFmtId="0" fontId="0" fillId="0" borderId="39" xfId="0" applyBorder="1" applyAlignment="1">
      <alignment horizontal="center" vertical="center"/>
    </xf>
    <xf numFmtId="14" fontId="0" fillId="0" borderId="39" xfId="0" applyNumberFormat="1" applyBorder="1"/>
    <xf numFmtId="0" fontId="32" fillId="11" borderId="0" xfId="0" applyFont="1" applyFill="1" applyBorder="1" applyAlignment="1">
      <alignment vertical="center" wrapText="1"/>
    </xf>
    <xf numFmtId="0" fontId="32" fillId="11" borderId="37" xfId="0" applyFont="1" applyFill="1" applyBorder="1" applyAlignment="1">
      <alignment vertical="center" wrapText="1"/>
    </xf>
    <xf numFmtId="0" fontId="32" fillId="11" borderId="0" xfId="0" applyFont="1" applyFill="1" applyBorder="1" applyAlignment="1">
      <alignment vertical="center" textRotation="45" wrapText="1"/>
    </xf>
    <xf numFmtId="0" fontId="0" fillId="14" borderId="40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0" fillId="14" borderId="42" xfId="0" applyFill="1" applyBorder="1" applyAlignment="1">
      <alignment horizontal="center" vertical="center"/>
    </xf>
    <xf numFmtId="0" fontId="32" fillId="11" borderId="43" xfId="0" applyFont="1" applyFill="1" applyBorder="1" applyAlignment="1">
      <alignment horizontal="center" vertical="center" wrapText="1"/>
    </xf>
    <xf numFmtId="0" fontId="32" fillId="11" borderId="44" xfId="0" applyFont="1" applyFill="1" applyBorder="1" applyAlignment="1">
      <alignment vertical="center" wrapText="1"/>
    </xf>
    <xf numFmtId="0" fontId="0" fillId="0" borderId="43" xfId="0" applyBorder="1" applyAlignment="1">
      <alignment horizontal="left" vertical="center"/>
    </xf>
    <xf numFmtId="14" fontId="0" fillId="0" borderId="44" xfId="0" applyNumberFormat="1" applyBorder="1"/>
    <xf numFmtId="0" fontId="0" fillId="0" borderId="43" xfId="0" applyBorder="1" applyAlignment="1">
      <alignment horizontal="left" vertical="center" indent="1"/>
    </xf>
    <xf numFmtId="14" fontId="0" fillId="0" borderId="45" xfId="0" applyNumberFormat="1" applyBorder="1"/>
    <xf numFmtId="0" fontId="0" fillId="0" borderId="46" xfId="0" applyBorder="1" applyAlignment="1">
      <alignment horizontal="right" vertical="center"/>
    </xf>
    <xf numFmtId="0" fontId="0" fillId="0" borderId="47" xfId="0" applyBorder="1" applyAlignment="1">
      <alignment horizontal="left"/>
    </xf>
    <xf numFmtId="0" fontId="0" fillId="0" borderId="47" xfId="0" applyBorder="1"/>
    <xf numFmtId="0" fontId="0" fillId="0" borderId="48" xfId="0" applyBorder="1"/>
    <xf numFmtId="192" fontId="0" fillId="7" borderId="0" xfId="0" applyNumberFormat="1" applyFill="1"/>
    <xf numFmtId="195" fontId="0" fillId="0" borderId="1" xfId="7" applyNumberFormat="1" applyFont="1" applyBorder="1"/>
    <xf numFmtId="196" fontId="0" fillId="0" borderId="1" xfId="7" applyNumberFormat="1" applyFont="1" applyBorder="1"/>
    <xf numFmtId="175" fontId="24" fillId="6" borderId="1" xfId="0" applyNumberFormat="1" applyFont="1" applyFill="1" applyBorder="1" applyAlignment="1">
      <alignment vertical="center"/>
    </xf>
    <xf numFmtId="192" fontId="0" fillId="0" borderId="0" xfId="0" applyNumberFormat="1" applyFill="1"/>
  </cellXfs>
  <cellStyles count="15">
    <cellStyle name="Comma 2" xfId="8"/>
    <cellStyle name="Currency 2" xfId="7"/>
    <cellStyle name="Currency_Session_11_intro" xfId="5"/>
    <cellStyle name="Hyperlink" xfId="2" builtinId="8"/>
    <cellStyle name="Normaallaad 2" xfId="12"/>
    <cellStyle name="Normal" xfId="0" builtinId="0"/>
    <cellStyle name="Normal 2" xfId="1"/>
    <cellStyle name="Normal 2 2" xfId="13"/>
    <cellStyle name="Normal 3" xfId="6"/>
    <cellStyle name="Normal 4" xfId="14"/>
    <cellStyle name="Normal_Session_11_intro" xfId="4"/>
    <cellStyle name="Percent" xfId="3" builtinId="5"/>
    <cellStyle name="Денежный 2" xfId="11"/>
    <cellStyle name="Обычный 2" xfId="10"/>
    <cellStyle name="Обычный_Лист1" xfId="9"/>
  </cellStyles>
  <dxfs count="0"/>
  <tableStyles count="0" defaultTableStyle="TableStyleMedium9" defaultPivotStyle="PivotStyleLight16"/>
  <colors>
    <mruColors>
      <color rgb="FF66CCFF"/>
      <color rgb="FFFFCC99"/>
      <color rgb="FF99FF99"/>
      <color rgb="FFCCFF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57150</xdr:rowOff>
    </xdr:from>
    <xdr:to>
      <xdr:col>6</xdr:col>
      <xdr:colOff>94631</xdr:colOff>
      <xdr:row>25</xdr:row>
      <xdr:rowOff>113698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57150"/>
          <a:ext cx="4952381" cy="48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38100</xdr:rowOff>
    </xdr:from>
    <xdr:to>
      <xdr:col>15</xdr:col>
      <xdr:colOff>294403</xdr:colOff>
      <xdr:row>22</xdr:row>
      <xdr:rowOff>123314</xdr:rowOff>
    </xdr:to>
    <xdr:grpSp>
      <xdr:nvGrpSpPr>
        <xdr:cNvPr id="2" name="Group 1"/>
        <xdr:cNvGrpSpPr/>
      </xdr:nvGrpSpPr>
      <xdr:grpSpPr>
        <a:xfrm>
          <a:off x="3990975" y="228600"/>
          <a:ext cx="6971428" cy="4095239"/>
          <a:chOff x="3990975" y="228600"/>
          <a:chExt cx="6971428" cy="4085714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990975" y="228600"/>
            <a:ext cx="6971428" cy="4085714"/>
          </a:xfrm>
          <a:prstGeom prst="rect">
            <a:avLst/>
          </a:prstGeom>
          <a:ln>
            <a:solidFill>
              <a:srgbClr val="C00000"/>
            </a:solidFill>
          </a:ln>
        </xdr:spPr>
      </xdr:pic>
      <xdr:sp macro="" textlink="">
        <xdr:nvSpPr>
          <xdr:cNvPr id="4" name="Rectangle 3"/>
          <xdr:cNvSpPr/>
        </xdr:nvSpPr>
        <xdr:spPr>
          <a:xfrm>
            <a:off x="8039100" y="3800475"/>
            <a:ext cx="1390650" cy="476250"/>
          </a:xfrm>
          <a:prstGeom prst="rect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161925</xdr:colOff>
      <xdr:row>18</xdr:row>
      <xdr:rowOff>152400</xdr:rowOff>
    </xdr:from>
    <xdr:to>
      <xdr:col>2</xdr:col>
      <xdr:colOff>209201</xdr:colOff>
      <xdr:row>32</xdr:row>
      <xdr:rowOff>37781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3590925"/>
          <a:ext cx="2790476" cy="25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13</xdr:row>
      <xdr:rowOff>76200</xdr:rowOff>
    </xdr:from>
    <xdr:to>
      <xdr:col>2</xdr:col>
      <xdr:colOff>961782</xdr:colOff>
      <xdr:row>18</xdr:row>
      <xdr:rowOff>161795</xdr:rowOff>
    </xdr:to>
    <xdr:grpSp>
      <xdr:nvGrpSpPr>
        <xdr:cNvPr id="5" name="Group 4"/>
        <xdr:cNvGrpSpPr/>
      </xdr:nvGrpSpPr>
      <xdr:grpSpPr>
        <a:xfrm>
          <a:off x="981075" y="2590800"/>
          <a:ext cx="1942857" cy="1038095"/>
          <a:chOff x="981075" y="2590800"/>
          <a:chExt cx="1942857" cy="1038095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81075" y="2590800"/>
            <a:ext cx="1942857" cy="1038095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4" name="Rectangle 3"/>
          <xdr:cNvSpPr/>
        </xdr:nvSpPr>
        <xdr:spPr>
          <a:xfrm>
            <a:off x="2038350" y="3267075"/>
            <a:ext cx="342900" cy="314325"/>
          </a:xfrm>
          <a:prstGeom prst="rect">
            <a:avLst/>
          </a:prstGeom>
          <a:noFill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6</xdr:row>
      <xdr:rowOff>0</xdr:rowOff>
    </xdr:from>
    <xdr:to>
      <xdr:col>12</xdr:col>
      <xdr:colOff>552073</xdr:colOff>
      <xdr:row>11</xdr:row>
      <xdr:rowOff>57024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1781175"/>
          <a:ext cx="3019048" cy="1009524"/>
        </a:xfrm>
        <a:prstGeom prst="rect">
          <a:avLst/>
        </a:prstGeom>
        <a:ln>
          <a:solidFill>
            <a:srgbClr val="0070C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142875</xdr:rowOff>
    </xdr:from>
    <xdr:to>
      <xdr:col>7</xdr:col>
      <xdr:colOff>75411</xdr:colOff>
      <xdr:row>24</xdr:row>
      <xdr:rowOff>142588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28900"/>
          <a:ext cx="6314286" cy="22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XCEL_K&#1059;&#1056;&#1057;&#1067;\Excel%20-&#1076;&#1083;&#1103;&#1055;&#1088;&#1086;&#1076;&#1074;&#1080;&#1085;&#1091;&#1090;&#1099;&#1093;\1_&#1056;&#1072;&#1073;&#1086;&#1090;&#1072;%20&#1089;%20&#1090;&#1072;&#1073;&#1083;&#1080;&#1094;&#1072;&#1084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вод данных"/>
      <sheetName val="Практика"/>
      <sheetName val="Адресация ячеек"/>
      <sheetName val="Формулы"/>
      <sheetName val="Практ"/>
      <sheetName val="Диаграммы"/>
      <sheetName val="Автоматическое заполнение"/>
    </sheetNames>
    <sheetDataSet>
      <sheetData sheetId="0"/>
      <sheetData sheetId="1"/>
      <sheetData sheetId="2">
        <row r="4">
          <cell r="B4">
            <v>346</v>
          </cell>
          <cell r="C4">
            <v>338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F.Anna@mail.ru" TargetMode="External"/><Relationship Id="rId3" Type="http://schemas.openxmlformats.org/officeDocument/2006/relationships/hyperlink" Target="mailto:anton.grid@ivkhk.ee" TargetMode="External"/><Relationship Id="rId7" Type="http://schemas.openxmlformats.org/officeDocument/2006/relationships/hyperlink" Target="mailto:K.Veera@mail.ru" TargetMode="External"/><Relationship Id="rId12" Type="http://schemas.openxmlformats.org/officeDocument/2006/relationships/drawing" Target="../drawings/drawing3.xml"/><Relationship Id="rId2" Type="http://schemas.openxmlformats.org/officeDocument/2006/relationships/hyperlink" Target="mailto:mark.kuuk@ivkhk.ee" TargetMode="External"/><Relationship Id="rId1" Type="http://schemas.openxmlformats.org/officeDocument/2006/relationships/hyperlink" Target="mailto:anna.soo@ivkhk.ee" TargetMode="External"/><Relationship Id="rId6" Type="http://schemas.openxmlformats.org/officeDocument/2006/relationships/hyperlink" Target="mailto:on.grid@gmail.com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k.kuuk@gmail.com" TargetMode="External"/><Relationship Id="rId10" Type="http://schemas.openxmlformats.org/officeDocument/2006/relationships/hyperlink" Target="mailto:S.Ivan@mail.ru" TargetMode="External"/><Relationship Id="rId4" Type="http://schemas.openxmlformats.org/officeDocument/2006/relationships/hyperlink" Target="mailto:a.soo@gmail.com" TargetMode="External"/><Relationship Id="rId9" Type="http://schemas.openxmlformats.org/officeDocument/2006/relationships/hyperlink" Target="mailto:F.Igor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O35"/>
  <sheetViews>
    <sheetView workbookViewId="0">
      <selection activeCell="H4" sqref="H4"/>
    </sheetView>
  </sheetViews>
  <sheetFormatPr defaultRowHeight="15" x14ac:dyDescent="0.25"/>
  <cols>
    <col min="1" max="1" width="7.140625" bestFit="1" customWidth="1"/>
    <col min="2" max="3" width="11.140625" customWidth="1"/>
    <col min="4" max="4" width="14" customWidth="1"/>
    <col min="5" max="5" width="14.5703125" customWidth="1"/>
    <col min="6" max="6" width="15" customWidth="1"/>
    <col min="8" max="8" width="7.42578125" customWidth="1"/>
    <col min="9" max="10" width="11.42578125" customWidth="1"/>
    <col min="11" max="11" width="11.5703125" customWidth="1"/>
    <col min="12" max="12" width="13.42578125" customWidth="1"/>
    <col min="13" max="13" width="12.28515625" customWidth="1"/>
    <col min="14" max="14" width="16" customWidth="1"/>
    <col min="15" max="15" width="20.28515625" customWidth="1"/>
  </cols>
  <sheetData>
    <row r="3" spans="8:15" x14ac:dyDescent="0.25">
      <c r="H3" t="s">
        <v>10</v>
      </c>
    </row>
    <row r="5" spans="8:15" x14ac:dyDescent="0.25">
      <c r="H5" s="2" t="s">
        <v>0</v>
      </c>
      <c r="I5" s="1" t="s">
        <v>5</v>
      </c>
    </row>
    <row r="6" spans="8:15" x14ac:dyDescent="0.25">
      <c r="H6" s="2" t="s">
        <v>1</v>
      </c>
      <c r="I6" s="1" t="s">
        <v>9</v>
      </c>
    </row>
    <row r="7" spans="8:15" x14ac:dyDescent="0.25">
      <c r="H7" s="2" t="s">
        <v>2</v>
      </c>
      <c r="I7" s="1" t="s">
        <v>6</v>
      </c>
    </row>
    <row r="8" spans="8:15" x14ac:dyDescent="0.25">
      <c r="H8" s="2" t="s">
        <v>3</v>
      </c>
      <c r="I8" s="1" t="s">
        <v>7</v>
      </c>
    </row>
    <row r="9" spans="8:15" x14ac:dyDescent="0.25">
      <c r="H9" s="2" t="s">
        <v>4</v>
      </c>
      <c r="I9" s="3" t="s">
        <v>8</v>
      </c>
    </row>
    <row r="11" spans="8:15" x14ac:dyDescent="0.25">
      <c r="I11" s="119"/>
      <c r="J11" s="120"/>
      <c r="K11" s="118" t="s">
        <v>157</v>
      </c>
      <c r="L11" s="117"/>
      <c r="M11" s="114" t="s">
        <v>158</v>
      </c>
      <c r="N11" s="115"/>
      <c r="O11" s="116"/>
    </row>
    <row r="12" spans="8:15" x14ac:dyDescent="0.25">
      <c r="I12" s="97" t="s">
        <v>159</v>
      </c>
      <c r="J12" s="102" t="s">
        <v>84</v>
      </c>
      <c r="K12" s="107" t="s">
        <v>160</v>
      </c>
      <c r="L12" s="109" t="s">
        <v>161</v>
      </c>
      <c r="M12" s="111" t="s">
        <v>162</v>
      </c>
      <c r="N12" s="111" t="s">
        <v>161</v>
      </c>
    </row>
    <row r="13" spans="8:15" x14ac:dyDescent="0.25">
      <c r="I13" s="99">
        <v>1</v>
      </c>
      <c r="J13" s="103" t="s">
        <v>163</v>
      </c>
      <c r="K13" s="108">
        <v>43221</v>
      </c>
      <c r="L13" s="110" t="s">
        <v>166</v>
      </c>
      <c r="M13" s="112">
        <v>43222</v>
      </c>
      <c r="N13" s="113" t="s">
        <v>167</v>
      </c>
    </row>
    <row r="14" spans="8:15" x14ac:dyDescent="0.25">
      <c r="I14" s="101">
        <v>2</v>
      </c>
      <c r="J14" s="104" t="s">
        <v>164</v>
      </c>
      <c r="K14" s="108">
        <v>43222</v>
      </c>
      <c r="L14" s="110" t="s">
        <v>167</v>
      </c>
      <c r="M14" s="112">
        <v>43223</v>
      </c>
      <c r="N14" s="113" t="s">
        <v>168</v>
      </c>
    </row>
    <row r="15" spans="8:15" x14ac:dyDescent="0.25">
      <c r="I15" s="100">
        <v>3</v>
      </c>
      <c r="J15" s="104" t="s">
        <v>165</v>
      </c>
      <c r="K15" s="108">
        <v>43223</v>
      </c>
      <c r="L15" s="110" t="s">
        <v>168</v>
      </c>
      <c r="M15" s="112">
        <v>43224</v>
      </c>
      <c r="N15" s="113" t="s">
        <v>169</v>
      </c>
    </row>
    <row r="16" spans="8:15" x14ac:dyDescent="0.25">
      <c r="I16" s="101">
        <v>4</v>
      </c>
      <c r="J16" s="103" t="s">
        <v>163</v>
      </c>
      <c r="K16" s="108">
        <v>43224</v>
      </c>
      <c r="L16" s="110" t="s">
        <v>169</v>
      </c>
      <c r="M16" s="112">
        <v>43227</v>
      </c>
      <c r="N16" s="113" t="s">
        <v>172</v>
      </c>
    </row>
    <row r="17" spans="9:14" x14ac:dyDescent="0.25">
      <c r="I17" s="99">
        <v>5</v>
      </c>
      <c r="J17" s="105" t="s">
        <v>164</v>
      </c>
      <c r="K17" s="108">
        <v>43225</v>
      </c>
      <c r="L17" s="110" t="s">
        <v>170</v>
      </c>
      <c r="M17" s="112">
        <v>43228</v>
      </c>
      <c r="N17" s="113" t="s">
        <v>166</v>
      </c>
    </row>
    <row r="18" spans="9:14" x14ac:dyDescent="0.25">
      <c r="I18" s="98">
        <v>6</v>
      </c>
      <c r="J18" s="104" t="s">
        <v>165</v>
      </c>
      <c r="K18" s="108">
        <v>43226</v>
      </c>
      <c r="L18" s="110" t="s">
        <v>171</v>
      </c>
      <c r="M18" s="112">
        <v>43229</v>
      </c>
      <c r="N18" s="113" t="s">
        <v>167</v>
      </c>
    </row>
    <row r="19" spans="9:14" x14ac:dyDescent="0.25">
      <c r="I19" s="98">
        <v>7</v>
      </c>
      <c r="J19" s="103" t="s">
        <v>163</v>
      </c>
      <c r="K19" s="108">
        <v>43227</v>
      </c>
      <c r="L19" s="110" t="s">
        <v>172</v>
      </c>
      <c r="M19" s="112">
        <v>43230</v>
      </c>
      <c r="N19" s="113" t="s">
        <v>168</v>
      </c>
    </row>
    <row r="20" spans="9:14" x14ac:dyDescent="0.25">
      <c r="I20" s="98">
        <v>8</v>
      </c>
      <c r="J20" s="105" t="s">
        <v>164</v>
      </c>
      <c r="K20" s="108">
        <v>43228</v>
      </c>
      <c r="L20" s="110" t="s">
        <v>166</v>
      </c>
      <c r="M20" s="112">
        <v>43231</v>
      </c>
      <c r="N20" s="113" t="s">
        <v>169</v>
      </c>
    </row>
    <row r="21" spans="9:14" x14ac:dyDescent="0.25">
      <c r="I21" s="101">
        <v>9</v>
      </c>
      <c r="J21" s="103" t="s">
        <v>165</v>
      </c>
      <c r="K21" s="108">
        <v>43229</v>
      </c>
      <c r="L21" s="110" t="s">
        <v>167</v>
      </c>
      <c r="M21" s="112">
        <v>43234</v>
      </c>
      <c r="N21" s="113" t="s">
        <v>172</v>
      </c>
    </row>
    <row r="22" spans="9:14" x14ac:dyDescent="0.25">
      <c r="I22" s="101">
        <v>10</v>
      </c>
      <c r="J22" s="105" t="s">
        <v>163</v>
      </c>
      <c r="K22" s="108">
        <v>43230</v>
      </c>
      <c r="L22" s="110" t="s">
        <v>168</v>
      </c>
      <c r="M22" s="112">
        <v>43235</v>
      </c>
      <c r="N22" s="113" t="s">
        <v>166</v>
      </c>
    </row>
    <row r="23" spans="9:14" x14ac:dyDescent="0.25">
      <c r="I23" s="99">
        <v>11</v>
      </c>
      <c r="J23" s="104" t="s">
        <v>164</v>
      </c>
      <c r="K23" s="108">
        <v>43231</v>
      </c>
      <c r="L23" s="110" t="s">
        <v>169</v>
      </c>
      <c r="M23" s="112">
        <v>43236</v>
      </c>
      <c r="N23" s="113" t="s">
        <v>167</v>
      </c>
    </row>
    <row r="24" spans="9:14" x14ac:dyDescent="0.25">
      <c r="I24" s="98">
        <v>12</v>
      </c>
      <c r="J24" s="104" t="s">
        <v>165</v>
      </c>
      <c r="K24" s="108">
        <v>43232</v>
      </c>
      <c r="L24" s="110" t="s">
        <v>170</v>
      </c>
      <c r="M24" s="112">
        <v>43237</v>
      </c>
      <c r="N24" s="113" t="s">
        <v>168</v>
      </c>
    </row>
    <row r="25" spans="9:14" x14ac:dyDescent="0.25">
      <c r="I25" s="98">
        <v>13</v>
      </c>
      <c r="J25" s="104" t="s">
        <v>163</v>
      </c>
      <c r="K25" s="108">
        <v>43233</v>
      </c>
      <c r="L25" s="110" t="s">
        <v>171</v>
      </c>
      <c r="M25" s="112">
        <v>43238</v>
      </c>
      <c r="N25" s="113" t="s">
        <v>169</v>
      </c>
    </row>
    <row r="26" spans="9:14" x14ac:dyDescent="0.25">
      <c r="I26" s="101">
        <v>14</v>
      </c>
      <c r="J26" s="104" t="s">
        <v>164</v>
      </c>
      <c r="K26" s="108">
        <v>43234</v>
      </c>
      <c r="L26" s="110" t="s">
        <v>172</v>
      </c>
      <c r="M26" s="112">
        <v>43241</v>
      </c>
      <c r="N26" s="113" t="s">
        <v>172</v>
      </c>
    </row>
    <row r="27" spans="9:14" x14ac:dyDescent="0.25">
      <c r="I27" s="98">
        <v>15</v>
      </c>
      <c r="J27" s="104" t="s">
        <v>165</v>
      </c>
      <c r="K27" s="108">
        <v>43235</v>
      </c>
      <c r="L27" s="110" t="s">
        <v>166</v>
      </c>
      <c r="M27" s="112">
        <v>43242</v>
      </c>
      <c r="N27" s="113" t="s">
        <v>166</v>
      </c>
    </row>
    <row r="28" spans="9:14" x14ac:dyDescent="0.25">
      <c r="I28" s="98">
        <v>16</v>
      </c>
      <c r="J28" s="104" t="s">
        <v>163</v>
      </c>
      <c r="K28" s="108">
        <v>43236</v>
      </c>
      <c r="L28" s="110" t="s">
        <v>167</v>
      </c>
      <c r="M28" s="112">
        <v>43243</v>
      </c>
      <c r="N28" s="113" t="s">
        <v>167</v>
      </c>
    </row>
    <row r="29" spans="9:14" x14ac:dyDescent="0.25">
      <c r="I29" s="101">
        <v>17</v>
      </c>
      <c r="J29" s="103" t="s">
        <v>164</v>
      </c>
      <c r="K29" s="108">
        <v>43237</v>
      </c>
      <c r="L29" s="110" t="s">
        <v>168</v>
      </c>
      <c r="M29" s="112">
        <v>43244</v>
      </c>
      <c r="N29" s="113" t="s">
        <v>168</v>
      </c>
    </row>
    <row r="30" spans="9:14" x14ac:dyDescent="0.25">
      <c r="I30" s="101">
        <v>18</v>
      </c>
      <c r="J30" s="105" t="s">
        <v>165</v>
      </c>
      <c r="K30" s="108">
        <v>43238</v>
      </c>
      <c r="L30" s="110" t="s">
        <v>169</v>
      </c>
      <c r="M30" s="112">
        <v>43245</v>
      </c>
      <c r="N30" s="113" t="s">
        <v>169</v>
      </c>
    </row>
    <row r="31" spans="9:14" x14ac:dyDescent="0.25">
      <c r="I31" s="98">
        <v>19</v>
      </c>
      <c r="J31" s="104" t="s">
        <v>163</v>
      </c>
      <c r="K31" s="108">
        <v>43239</v>
      </c>
      <c r="L31" s="110" t="s">
        <v>170</v>
      </c>
      <c r="M31" s="112">
        <v>43248</v>
      </c>
      <c r="N31" s="113" t="s">
        <v>172</v>
      </c>
    </row>
    <row r="32" spans="9:14" x14ac:dyDescent="0.25">
      <c r="I32" s="101">
        <v>20</v>
      </c>
      <c r="J32" s="104" t="s">
        <v>164</v>
      </c>
      <c r="K32" s="108">
        <v>43240</v>
      </c>
      <c r="L32" s="110" t="s">
        <v>171</v>
      </c>
      <c r="M32" s="112">
        <v>43249</v>
      </c>
      <c r="N32" s="113" t="s">
        <v>166</v>
      </c>
    </row>
    <row r="33" spans="9:14" x14ac:dyDescent="0.25">
      <c r="I33" s="100">
        <v>21</v>
      </c>
      <c r="J33" s="104" t="s">
        <v>165</v>
      </c>
      <c r="K33" s="108">
        <v>43241</v>
      </c>
      <c r="L33" s="110" t="s">
        <v>172</v>
      </c>
      <c r="M33" s="112">
        <v>43250</v>
      </c>
      <c r="N33" s="113" t="s">
        <v>167</v>
      </c>
    </row>
    <row r="34" spans="9:14" x14ac:dyDescent="0.25">
      <c r="I34" s="100">
        <v>22</v>
      </c>
      <c r="J34" s="103" t="s">
        <v>163</v>
      </c>
      <c r="K34" s="108">
        <v>43242</v>
      </c>
      <c r="L34" s="110" t="s">
        <v>166</v>
      </c>
      <c r="M34" s="112">
        <v>43251</v>
      </c>
      <c r="N34" s="113" t="s">
        <v>168</v>
      </c>
    </row>
    <row r="35" spans="9:14" x14ac:dyDescent="0.25">
      <c r="I35" s="100">
        <v>23</v>
      </c>
      <c r="J35" s="106" t="s">
        <v>164</v>
      </c>
      <c r="K35" s="108">
        <v>43243</v>
      </c>
      <c r="L35" s="110" t="s">
        <v>167</v>
      </c>
      <c r="M35" s="112">
        <v>43252</v>
      </c>
      <c r="N35" s="113" t="s">
        <v>169</v>
      </c>
    </row>
  </sheetData>
  <mergeCells count="3">
    <mergeCell ref="I11:J11"/>
    <mergeCell ref="K11:L11"/>
    <mergeCell ref="M11:N11"/>
  </mergeCells>
  <pageMargins left="0.7" right="0.7" top="0.75" bottom="0.75" header="0.3" footer="0.3"/>
  <pageSetup paperSize="9" orientation="portrait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4"/>
  <sheetViews>
    <sheetView zoomScaleNormal="100" zoomScaleSheetLayoutView="100" workbookViewId="0">
      <selection activeCell="C25" sqref="C25"/>
    </sheetView>
  </sheetViews>
  <sheetFormatPr defaultRowHeight="15" customHeight="1" x14ac:dyDescent="0.2"/>
  <cols>
    <col min="1" max="1" width="13" style="63" bestFit="1" customWidth="1"/>
    <col min="2" max="2" width="12.5703125" style="64" customWidth="1"/>
    <col min="3" max="3" width="9.42578125" style="63" customWidth="1"/>
    <col min="4" max="4" width="13.85546875" style="64" customWidth="1"/>
    <col min="5" max="16384" width="9.140625" style="63"/>
  </cols>
  <sheetData>
    <row r="1" spans="1:4" s="60" customFormat="1" ht="15" customHeight="1" x14ac:dyDescent="0.25">
      <c r="A1" s="58" t="s">
        <v>95</v>
      </c>
      <c r="B1" s="59" t="s">
        <v>85</v>
      </c>
      <c r="C1" s="58" t="s">
        <v>96</v>
      </c>
      <c r="D1" s="59" t="s">
        <v>97</v>
      </c>
    </row>
    <row r="2" spans="1:4" ht="15" customHeight="1" x14ac:dyDescent="0.25">
      <c r="A2" s="61" t="s">
        <v>98</v>
      </c>
      <c r="B2" s="62">
        <v>1439</v>
      </c>
      <c r="C2" s="61">
        <v>22</v>
      </c>
      <c r="D2" s="62">
        <f>C2*B2</f>
        <v>31658</v>
      </c>
    </row>
    <row r="3" spans="1:4" ht="15" customHeight="1" x14ac:dyDescent="0.25">
      <c r="A3" s="61" t="s">
        <v>99</v>
      </c>
      <c r="B3" s="62">
        <v>1252</v>
      </c>
      <c r="C3" s="61">
        <v>93</v>
      </c>
      <c r="D3" s="62">
        <f>C3*B3</f>
        <v>116436</v>
      </c>
    </row>
    <row r="4" spans="1:4" ht="15" customHeight="1" x14ac:dyDescent="0.25">
      <c r="A4" s="61" t="s">
        <v>100</v>
      </c>
      <c r="B4" s="62">
        <v>788</v>
      </c>
      <c r="C4" s="61">
        <v>87</v>
      </c>
      <c r="D4" s="62">
        <f>C4*B4</f>
        <v>68556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4"/>
  <sheetViews>
    <sheetView zoomScaleNormal="100" zoomScaleSheetLayoutView="100" workbookViewId="0">
      <selection activeCell="C25" sqref="C25"/>
    </sheetView>
  </sheetViews>
  <sheetFormatPr defaultRowHeight="15" customHeight="1" x14ac:dyDescent="0.2"/>
  <cols>
    <col min="1" max="1" width="13" style="63" bestFit="1" customWidth="1"/>
    <col min="2" max="2" width="12.5703125" style="64" customWidth="1"/>
    <col min="3" max="3" width="9.42578125" style="63" customWidth="1"/>
    <col min="4" max="4" width="13.85546875" style="64" customWidth="1"/>
    <col min="5" max="16384" width="9.140625" style="63"/>
  </cols>
  <sheetData>
    <row r="1" spans="1:4" s="60" customFormat="1" ht="15" customHeight="1" x14ac:dyDescent="0.25">
      <c r="A1" s="58" t="s">
        <v>95</v>
      </c>
      <c r="B1" s="59" t="s">
        <v>85</v>
      </c>
      <c r="C1" s="58" t="s">
        <v>96</v>
      </c>
      <c r="D1" s="59" t="s">
        <v>97</v>
      </c>
    </row>
    <row r="2" spans="1:4" ht="15" customHeight="1" x14ac:dyDescent="0.25">
      <c r="A2" s="61" t="s">
        <v>98</v>
      </c>
      <c r="B2" s="62">
        <v>1252</v>
      </c>
      <c r="C2" s="61">
        <v>26</v>
      </c>
      <c r="D2" s="62">
        <f>C2*B2</f>
        <v>32552</v>
      </c>
    </row>
    <row r="3" spans="1:4" ht="15" customHeight="1" x14ac:dyDescent="0.25">
      <c r="A3" s="61" t="s">
        <v>99</v>
      </c>
      <c r="B3" s="62">
        <v>1439</v>
      </c>
      <c r="C3" s="61">
        <v>38</v>
      </c>
      <c r="D3" s="62">
        <f>C3*B3</f>
        <v>54682</v>
      </c>
    </row>
    <row r="4" spans="1:4" ht="15" customHeight="1" x14ac:dyDescent="0.25">
      <c r="A4" s="61" t="s">
        <v>100</v>
      </c>
      <c r="B4" s="62">
        <v>788</v>
      </c>
      <c r="C4" s="61">
        <v>42</v>
      </c>
      <c r="D4" s="62">
        <f>C4*B4</f>
        <v>33096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4"/>
  <sheetViews>
    <sheetView zoomScaleNormal="100" zoomScaleSheetLayoutView="100" workbookViewId="0">
      <selection activeCell="C2" sqref="C2:C4"/>
    </sheetView>
  </sheetViews>
  <sheetFormatPr defaultRowHeight="15" customHeight="1" x14ac:dyDescent="0.2"/>
  <cols>
    <col min="1" max="1" width="13" style="63" bestFit="1" customWidth="1"/>
    <col min="2" max="2" width="11.42578125" style="63" customWidth="1"/>
    <col min="3" max="3" width="14.7109375" style="64" customWidth="1"/>
    <col min="4" max="16384" width="9.140625" style="63"/>
  </cols>
  <sheetData>
    <row r="1" spans="1:3" s="60" customFormat="1" ht="30" customHeight="1" x14ac:dyDescent="0.25">
      <c r="A1" s="58" t="s">
        <v>95</v>
      </c>
      <c r="B1" s="58" t="s">
        <v>96</v>
      </c>
      <c r="C1" s="59" t="s">
        <v>97</v>
      </c>
    </row>
    <row r="2" spans="1:3" ht="15" customHeight="1" x14ac:dyDescent="0.25">
      <c r="A2" s="61" t="s">
        <v>98</v>
      </c>
      <c r="B2" s="61">
        <f>SUM(Январь!C2)+Февраль!C2+Март!C2</f>
        <v>99</v>
      </c>
      <c r="C2" s="62">
        <f>Март!D2+Февраль!D2+Январь!D2</f>
        <v>128062</v>
      </c>
    </row>
    <row r="3" spans="1:3" ht="15" customHeight="1" x14ac:dyDescent="0.25">
      <c r="A3" s="61" t="s">
        <v>99</v>
      </c>
      <c r="B3" s="61">
        <f>SUM(Январь!C3)+Февраль!C3+Март!C3</f>
        <v>142</v>
      </c>
      <c r="C3" s="62">
        <f>Март!D3+Февраль!D3+Январь!D3</f>
        <v>184890</v>
      </c>
    </row>
    <row r="4" spans="1:3" ht="15" customHeight="1" x14ac:dyDescent="0.25">
      <c r="A4" s="61" t="s">
        <v>100</v>
      </c>
      <c r="B4" s="61">
        <f>SUM(Январь!C4)+Февраль!C4+Март!C4</f>
        <v>216</v>
      </c>
      <c r="C4" s="62">
        <f>Март!D4+Февраль!D4+Январь!D4</f>
        <v>170208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K43"/>
  <sheetViews>
    <sheetView tabSelected="1" topLeftCell="A4" zoomScale="90" zoomScaleNormal="90" workbookViewId="0">
      <selection activeCell="D40" sqref="D40"/>
    </sheetView>
  </sheetViews>
  <sheetFormatPr defaultRowHeight="15" x14ac:dyDescent="0.25"/>
  <cols>
    <col min="1" max="1" width="19.5703125" style="67" customWidth="1"/>
    <col min="2" max="2" width="16.5703125" style="67" customWidth="1"/>
    <col min="3" max="3" width="13.85546875" style="67" customWidth="1"/>
    <col min="4" max="4" width="14.5703125" style="67" customWidth="1"/>
    <col min="5" max="5" width="13.85546875" style="67" customWidth="1"/>
    <col min="6" max="6" width="12.5703125" style="67" customWidth="1"/>
    <col min="7" max="16384" width="9.140625" style="67"/>
  </cols>
  <sheetData>
    <row r="2" spans="1:9" x14ac:dyDescent="0.25">
      <c r="A2" s="65" t="s">
        <v>101</v>
      </c>
      <c r="B2" s="65"/>
      <c r="C2" s="65"/>
      <c r="D2" s="65"/>
      <c r="E2" s="65"/>
      <c r="F2" s="65"/>
      <c r="G2" s="66"/>
      <c r="H2" s="65" t="s">
        <v>102</v>
      </c>
      <c r="I2" s="66"/>
    </row>
    <row r="3" spans="1:9" x14ac:dyDescent="0.25">
      <c r="A3" s="68" t="s">
        <v>103</v>
      </c>
      <c r="B3" s="68" t="s">
        <v>104</v>
      </c>
      <c r="C3" s="68" t="s">
        <v>105</v>
      </c>
      <c r="D3" s="68" t="s">
        <v>106</v>
      </c>
      <c r="E3" s="69"/>
      <c r="F3" s="69"/>
      <c r="G3" s="66"/>
      <c r="H3" s="70" t="s">
        <v>105</v>
      </c>
      <c r="I3" s="70" t="s">
        <v>106</v>
      </c>
    </row>
    <row r="4" spans="1:9" x14ac:dyDescent="0.25">
      <c r="A4" s="71" t="s">
        <v>107</v>
      </c>
      <c r="B4" s="70">
        <v>0.45</v>
      </c>
      <c r="C4" s="72">
        <f>B4*12</f>
        <v>5.4</v>
      </c>
      <c r="D4" s="72">
        <f>C4*2</f>
        <v>10.8</v>
      </c>
      <c r="E4" s="69"/>
      <c r="F4" s="69"/>
      <c r="G4" s="66"/>
      <c r="H4" s="70">
        <v>5.4</v>
      </c>
      <c r="I4" s="70">
        <v>10.8</v>
      </c>
    </row>
    <row r="5" spans="1:9" x14ac:dyDescent="0.25">
      <c r="A5" s="71" t="s">
        <v>108</v>
      </c>
      <c r="B5" s="70">
        <v>0.48</v>
      </c>
      <c r="C5" s="72">
        <f>B5*12</f>
        <v>5.76</v>
      </c>
      <c r="D5" s="72">
        <f t="shared" ref="D5:D6" si="0">C5*2</f>
        <v>11.52</v>
      </c>
      <c r="E5" s="69"/>
      <c r="F5" s="69"/>
      <c r="G5" s="66"/>
      <c r="H5" s="70">
        <v>5.76</v>
      </c>
      <c r="I5" s="70">
        <v>11.52</v>
      </c>
    </row>
    <row r="6" spans="1:9" x14ac:dyDescent="0.25">
      <c r="A6" s="71" t="s">
        <v>109</v>
      </c>
      <c r="B6" s="70">
        <v>0.67</v>
      </c>
      <c r="C6" s="72">
        <f>B6*12</f>
        <v>8.0400000000000009</v>
      </c>
      <c r="D6" s="72">
        <f t="shared" si="0"/>
        <v>16.080000000000002</v>
      </c>
      <c r="E6" s="69"/>
      <c r="F6" s="69"/>
      <c r="G6" s="66"/>
      <c r="H6" s="70">
        <v>8.0400000000000009</v>
      </c>
      <c r="I6" s="70">
        <v>16.080000000000002</v>
      </c>
    </row>
    <row r="9" spans="1:9" x14ac:dyDescent="0.25">
      <c r="A9" s="65" t="s">
        <v>110</v>
      </c>
      <c r="B9" s="65"/>
      <c r="C9" s="65"/>
      <c r="D9" s="65"/>
      <c r="E9" s="65"/>
      <c r="F9" s="65"/>
      <c r="G9" s="65"/>
      <c r="H9" s="65"/>
      <c r="I9" s="66"/>
    </row>
    <row r="10" spans="1:9" x14ac:dyDescent="0.25">
      <c r="A10" s="68" t="s">
        <v>84</v>
      </c>
      <c r="B10" s="68" t="s">
        <v>111</v>
      </c>
      <c r="C10" s="73" t="s">
        <v>112</v>
      </c>
      <c r="D10" s="73" t="s">
        <v>113</v>
      </c>
      <c r="E10" s="68" t="s">
        <v>114</v>
      </c>
      <c r="F10" s="69"/>
      <c r="G10" s="69"/>
      <c r="H10" s="71" t="s">
        <v>115</v>
      </c>
      <c r="I10" s="66"/>
    </row>
    <row r="11" spans="1:9" x14ac:dyDescent="0.25">
      <c r="A11" s="71" t="s">
        <v>116</v>
      </c>
      <c r="B11" s="70">
        <v>10</v>
      </c>
      <c r="C11" s="70">
        <v>1</v>
      </c>
      <c r="D11" s="70">
        <v>1.5</v>
      </c>
      <c r="E11" s="72">
        <f>(D11*B11)-(C11*B11)</f>
        <v>5</v>
      </c>
      <c r="F11" s="69"/>
      <c r="G11" s="69"/>
      <c r="H11" s="70">
        <v>5</v>
      </c>
      <c r="I11" s="66"/>
    </row>
    <row r="12" spans="1:9" x14ac:dyDescent="0.25">
      <c r="A12" s="71" t="s">
        <v>117</v>
      </c>
      <c r="B12" s="70">
        <v>5</v>
      </c>
      <c r="C12" s="70">
        <v>2.5</v>
      </c>
      <c r="D12" s="70">
        <v>2</v>
      </c>
      <c r="E12" s="72">
        <f t="shared" ref="E12:E13" si="1">(D12*B12)-(C12*B12)</f>
        <v>-2.5</v>
      </c>
      <c r="F12" s="69"/>
      <c r="G12" s="69"/>
      <c r="H12" s="70">
        <v>-2.5</v>
      </c>
      <c r="I12" s="66"/>
    </row>
    <row r="13" spans="1:9" x14ac:dyDescent="0.25">
      <c r="A13" s="71" t="s">
        <v>118</v>
      </c>
      <c r="B13" s="70">
        <v>4</v>
      </c>
      <c r="C13" s="70">
        <v>3</v>
      </c>
      <c r="D13" s="70">
        <v>2</v>
      </c>
      <c r="E13" s="72">
        <f t="shared" si="1"/>
        <v>-4</v>
      </c>
      <c r="F13" s="69"/>
      <c r="G13" s="69"/>
      <c r="H13" s="70">
        <v>-4</v>
      </c>
      <c r="I13" s="66"/>
    </row>
    <row r="14" spans="1:9" x14ac:dyDescent="0.25">
      <c r="A14" s="69"/>
      <c r="B14" s="69"/>
      <c r="C14" s="69"/>
      <c r="D14" s="74" t="s">
        <v>119</v>
      </c>
      <c r="E14" s="72">
        <f>SUM(E11:E13)</f>
        <v>-1.5</v>
      </c>
      <c r="F14" s="69"/>
      <c r="G14" s="69"/>
      <c r="H14" s="70">
        <v>-1.5</v>
      </c>
      <c r="I14" s="66"/>
    </row>
    <row r="17" spans="1:11" x14ac:dyDescent="0.25">
      <c r="A17" s="65" t="s">
        <v>120</v>
      </c>
      <c r="B17" s="65"/>
      <c r="C17" s="65"/>
      <c r="D17" s="65"/>
      <c r="E17" s="65"/>
      <c r="F17" s="65"/>
      <c r="G17" s="65"/>
      <c r="H17" s="65"/>
    </row>
    <row r="18" spans="1:11" ht="26.25" x14ac:dyDescent="0.25">
      <c r="A18" s="68" t="s">
        <v>121</v>
      </c>
      <c r="B18" s="73" t="s">
        <v>122</v>
      </c>
      <c r="C18" s="73" t="s">
        <v>123</v>
      </c>
      <c r="D18" s="68" t="s">
        <v>124</v>
      </c>
      <c r="E18" s="68" t="s">
        <v>125</v>
      </c>
      <c r="F18" s="73" t="s">
        <v>126</v>
      </c>
      <c r="G18" s="69"/>
      <c r="H18" s="70" t="s">
        <v>126</v>
      </c>
    </row>
    <row r="19" spans="1:11" x14ac:dyDescent="0.25">
      <c r="A19" s="70" t="s">
        <v>127</v>
      </c>
      <c r="B19" s="70">
        <v>0.3</v>
      </c>
      <c r="C19" s="70">
        <v>0.4</v>
      </c>
      <c r="D19" s="70">
        <v>10</v>
      </c>
      <c r="E19" s="75">
        <v>10</v>
      </c>
      <c r="F19" s="72">
        <f>D19*B19+E19*C19</f>
        <v>7</v>
      </c>
      <c r="G19" s="69"/>
      <c r="H19" s="70">
        <v>7</v>
      </c>
    </row>
    <row r="20" spans="1:11" x14ac:dyDescent="0.25">
      <c r="A20" s="70" t="s">
        <v>128</v>
      </c>
      <c r="B20" s="70">
        <v>0.2</v>
      </c>
      <c r="C20" s="70">
        <v>0.5</v>
      </c>
      <c r="D20" s="70">
        <v>6</v>
      </c>
      <c r="E20" s="70">
        <v>6</v>
      </c>
      <c r="F20" s="72">
        <f t="shared" ref="F20:F21" si="2">D20*B20+E20*C20</f>
        <v>4.2</v>
      </c>
      <c r="G20" s="69"/>
      <c r="H20" s="70">
        <v>4.2</v>
      </c>
    </row>
    <row r="21" spans="1:11" x14ac:dyDescent="0.25">
      <c r="A21" s="70" t="s">
        <v>129</v>
      </c>
      <c r="B21" s="70">
        <v>0.5</v>
      </c>
      <c r="C21" s="70">
        <v>0.7</v>
      </c>
      <c r="D21" s="70">
        <v>8</v>
      </c>
      <c r="E21" s="70">
        <v>8</v>
      </c>
      <c r="F21" s="72">
        <f t="shared" si="2"/>
        <v>9.6</v>
      </c>
      <c r="G21" s="69"/>
      <c r="H21" s="70">
        <v>9.6</v>
      </c>
    </row>
    <row r="24" spans="1:11" x14ac:dyDescent="0.25">
      <c r="A24" s="65" t="s">
        <v>130</v>
      </c>
      <c r="B24" s="65"/>
      <c r="C24" s="65"/>
      <c r="D24" s="65"/>
      <c r="E24" s="65"/>
      <c r="F24" s="65"/>
      <c r="G24" s="65"/>
      <c r="H24" s="65"/>
    </row>
    <row r="25" spans="1:11" ht="39" x14ac:dyDescent="0.25">
      <c r="A25" s="68" t="s">
        <v>131</v>
      </c>
      <c r="B25" s="68" t="s">
        <v>132</v>
      </c>
      <c r="C25" s="68" t="s">
        <v>133</v>
      </c>
      <c r="D25" s="73" t="s">
        <v>134</v>
      </c>
      <c r="E25" s="73" t="s">
        <v>135</v>
      </c>
      <c r="F25" s="73" t="s">
        <v>136</v>
      </c>
      <c r="G25" s="69"/>
      <c r="H25" s="70" t="s">
        <v>137</v>
      </c>
    </row>
    <row r="26" spans="1:11" x14ac:dyDescent="0.25">
      <c r="A26" s="70" t="s">
        <v>138</v>
      </c>
      <c r="B26" s="70">
        <v>20</v>
      </c>
      <c r="C26" s="70">
        <v>10</v>
      </c>
      <c r="D26" s="70">
        <v>0.5</v>
      </c>
      <c r="E26" s="75">
        <v>2</v>
      </c>
      <c r="F26" s="72"/>
      <c r="G26" s="69"/>
      <c r="H26" s="70">
        <v>2</v>
      </c>
    </row>
    <row r="27" spans="1:11" x14ac:dyDescent="0.25">
      <c r="A27" s="70" t="s">
        <v>139</v>
      </c>
      <c r="B27" s="70">
        <v>25</v>
      </c>
      <c r="C27" s="70">
        <v>12</v>
      </c>
      <c r="D27" s="70">
        <v>0.5</v>
      </c>
      <c r="E27" s="70">
        <v>1</v>
      </c>
      <c r="F27" s="70"/>
      <c r="G27" s="69"/>
      <c r="H27" s="70">
        <v>0.98</v>
      </c>
    </row>
    <row r="28" spans="1:11" x14ac:dyDescent="0.25">
      <c r="A28" s="70" t="s">
        <v>140</v>
      </c>
      <c r="B28" s="70">
        <v>50</v>
      </c>
      <c r="C28" s="70">
        <v>20</v>
      </c>
      <c r="D28" s="70">
        <v>0.5</v>
      </c>
      <c r="E28" s="70">
        <v>1.5</v>
      </c>
      <c r="F28" s="70"/>
      <c r="G28" s="69"/>
      <c r="H28" s="70">
        <v>1.35</v>
      </c>
    </row>
    <row r="29" spans="1:11" x14ac:dyDescent="0.25">
      <c r="A29" s="69" t="s">
        <v>141</v>
      </c>
      <c r="B29" s="69"/>
      <c r="C29" s="69"/>
      <c r="D29" s="69"/>
      <c r="E29" s="69"/>
      <c r="F29" s="69"/>
      <c r="G29" s="69"/>
      <c r="H29" s="69"/>
    </row>
    <row r="32" spans="1:11" x14ac:dyDescent="0.25">
      <c r="A32" s="65" t="s">
        <v>156</v>
      </c>
      <c r="B32" s="65"/>
      <c r="C32" s="65"/>
      <c r="D32" s="65"/>
      <c r="E32" s="65"/>
      <c r="F32" s="65"/>
      <c r="G32" s="65"/>
      <c r="H32" s="69"/>
      <c r="I32" s="66"/>
      <c r="J32" s="66"/>
      <c r="K32" s="66"/>
    </row>
    <row r="33" spans="1:11" x14ac:dyDescent="0.25">
      <c r="A33" s="68" t="s">
        <v>142</v>
      </c>
      <c r="B33" s="68" t="s">
        <v>143</v>
      </c>
      <c r="C33" s="69"/>
      <c r="D33" s="69"/>
      <c r="E33" s="69"/>
      <c r="F33" s="69"/>
      <c r="G33" s="69"/>
      <c r="H33" s="69"/>
      <c r="I33" s="66"/>
      <c r="J33" s="66"/>
      <c r="K33" s="66"/>
    </row>
    <row r="34" spans="1:11" x14ac:dyDescent="0.25">
      <c r="A34" s="70" t="s">
        <v>144</v>
      </c>
      <c r="B34" s="70">
        <v>2</v>
      </c>
      <c r="C34" s="69"/>
      <c r="D34" s="69"/>
      <c r="E34" s="69"/>
      <c r="F34" s="69"/>
      <c r="G34" s="69"/>
      <c r="H34" s="69"/>
      <c r="I34" s="66"/>
      <c r="J34" s="66"/>
      <c r="K34" s="66"/>
    </row>
    <row r="35" spans="1:11" x14ac:dyDescent="0.25">
      <c r="A35" s="70" t="s">
        <v>145</v>
      </c>
      <c r="B35" s="70">
        <v>0.4</v>
      </c>
      <c r="C35" s="69"/>
      <c r="D35" s="69"/>
      <c r="E35" s="69"/>
      <c r="F35" s="69"/>
      <c r="G35" s="69"/>
      <c r="H35" s="69"/>
      <c r="I35" s="66"/>
      <c r="J35" s="66"/>
      <c r="K35" s="66"/>
    </row>
    <row r="38" spans="1:11" ht="51" customHeight="1" x14ac:dyDescent="0.25">
      <c r="A38" s="93" t="s">
        <v>146</v>
      </c>
      <c r="B38" s="95" t="s">
        <v>147</v>
      </c>
      <c r="C38" s="96"/>
      <c r="D38" s="73" t="s">
        <v>148</v>
      </c>
      <c r="E38" s="69"/>
      <c r="F38" s="69"/>
      <c r="G38" s="69"/>
      <c r="H38" s="66"/>
      <c r="I38" s="66"/>
      <c r="J38" s="66"/>
      <c r="K38" s="66"/>
    </row>
    <row r="39" spans="1:11" x14ac:dyDescent="0.25">
      <c r="A39" s="94"/>
      <c r="B39" s="76" t="s">
        <v>149</v>
      </c>
      <c r="C39" s="76" t="s">
        <v>150</v>
      </c>
      <c r="D39" s="73"/>
      <c r="E39" s="69"/>
      <c r="F39" s="69"/>
      <c r="G39" s="69"/>
      <c r="H39" s="70" t="s">
        <v>151</v>
      </c>
      <c r="I39" s="66"/>
      <c r="J39" s="66"/>
      <c r="K39" s="66"/>
    </row>
    <row r="40" spans="1:11" x14ac:dyDescent="0.25">
      <c r="A40" s="70" t="s">
        <v>152</v>
      </c>
      <c r="B40" s="70">
        <v>0.1</v>
      </c>
      <c r="C40" s="70">
        <v>0.9</v>
      </c>
      <c r="D40" s="72"/>
      <c r="E40" s="69"/>
      <c r="F40" s="69"/>
      <c r="G40" s="69"/>
      <c r="H40" s="70">
        <v>0.56000000000000005</v>
      </c>
      <c r="I40" s="66"/>
      <c r="J40" s="66"/>
      <c r="K40" s="66"/>
    </row>
    <row r="41" spans="1:11" x14ac:dyDescent="0.25">
      <c r="A41" s="70" t="s">
        <v>153</v>
      </c>
      <c r="B41" s="70">
        <v>0.2</v>
      </c>
      <c r="C41" s="70">
        <v>0.8</v>
      </c>
      <c r="D41" s="70"/>
      <c r="E41" s="69"/>
      <c r="F41" s="69"/>
      <c r="G41" s="69"/>
      <c r="H41" s="70">
        <v>0.72000000000000008</v>
      </c>
      <c r="I41" s="69"/>
      <c r="J41" s="69"/>
      <c r="K41" s="69"/>
    </row>
    <row r="42" spans="1:11" x14ac:dyDescent="0.25">
      <c r="A42" s="75" t="s">
        <v>154</v>
      </c>
      <c r="B42" s="75">
        <v>0.4</v>
      </c>
      <c r="C42" s="75">
        <v>0.6</v>
      </c>
      <c r="D42" s="75"/>
      <c r="E42" s="69"/>
      <c r="F42" s="69"/>
      <c r="G42" s="69"/>
      <c r="H42" s="70">
        <v>1.04</v>
      </c>
      <c r="I42" s="69"/>
      <c r="J42" s="69"/>
      <c r="K42" s="69"/>
    </row>
    <row r="43" spans="1:11" x14ac:dyDescent="0.25">
      <c r="A43" s="70" t="s">
        <v>155</v>
      </c>
      <c r="B43" s="70">
        <v>0.8</v>
      </c>
      <c r="C43" s="70">
        <v>0.2</v>
      </c>
      <c r="D43" s="70"/>
      <c r="E43" s="69"/>
      <c r="F43" s="69"/>
      <c r="G43" s="69"/>
      <c r="H43" s="70">
        <v>1.6800000000000002</v>
      </c>
      <c r="I43" s="69"/>
      <c r="J43" s="69"/>
      <c r="K43" s="69"/>
    </row>
  </sheetData>
  <mergeCells count="2">
    <mergeCell ref="A38:A39"/>
    <mergeCell ref="B38:C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7" sqref="B7"/>
    </sheetView>
  </sheetViews>
  <sheetFormatPr defaultRowHeight="15" x14ac:dyDescent="0.25"/>
  <cols>
    <col min="1" max="1" width="21.42578125" style="4" customWidth="1"/>
    <col min="2" max="2" width="19.7109375" style="4" customWidth="1"/>
    <col min="3" max="16384" width="9.140625" style="4"/>
  </cols>
  <sheetData>
    <row r="1" spans="1:2" x14ac:dyDescent="0.25">
      <c r="A1" s="122" t="s">
        <v>173</v>
      </c>
      <c r="B1" s="122" t="s">
        <v>172</v>
      </c>
    </row>
    <row r="2" spans="1:2" x14ac:dyDescent="0.25">
      <c r="A2" s="122" t="s">
        <v>174</v>
      </c>
      <c r="B2" s="122" t="s">
        <v>185</v>
      </c>
    </row>
    <row r="3" spans="1:2" x14ac:dyDescent="0.25">
      <c r="A3" s="122" t="s">
        <v>175</v>
      </c>
      <c r="B3" s="122" t="s">
        <v>167</v>
      </c>
    </row>
    <row r="4" spans="1:2" x14ac:dyDescent="0.25">
      <c r="A4" s="122" t="s">
        <v>176</v>
      </c>
      <c r="B4" s="122" t="s">
        <v>168</v>
      </c>
    </row>
    <row r="5" spans="1:2" x14ac:dyDescent="0.25">
      <c r="A5" s="122" t="s">
        <v>177</v>
      </c>
      <c r="B5" s="122" t="s">
        <v>169</v>
      </c>
    </row>
    <row r="6" spans="1:2" x14ac:dyDescent="0.25">
      <c r="A6" s="122" t="s">
        <v>178</v>
      </c>
      <c r="B6" s="122" t="s">
        <v>170</v>
      </c>
    </row>
    <row r="7" spans="1:2" x14ac:dyDescent="0.25">
      <c r="A7" s="122" t="s">
        <v>179</v>
      </c>
      <c r="B7" s="122" t="s">
        <v>186</v>
      </c>
    </row>
    <row r="8" spans="1:2" x14ac:dyDescent="0.25">
      <c r="A8" s="122" t="s">
        <v>180</v>
      </c>
    </row>
    <row r="9" spans="1:2" x14ac:dyDescent="0.25">
      <c r="A9" s="122" t="s">
        <v>181</v>
      </c>
    </row>
    <row r="10" spans="1:2" x14ac:dyDescent="0.25">
      <c r="A10" s="122" t="s">
        <v>182</v>
      </c>
    </row>
    <row r="11" spans="1:2" x14ac:dyDescent="0.25">
      <c r="A11" s="122" t="s">
        <v>183</v>
      </c>
    </row>
    <row r="12" spans="1:2" x14ac:dyDescent="0.25">
      <c r="A12" s="122" t="s">
        <v>184</v>
      </c>
    </row>
    <row r="18" spans="1:1" ht="15.75" x14ac:dyDescent="0.25">
      <c r="A18" s="5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zoomScale="130" zoomScaleNormal="130" workbookViewId="0">
      <selection activeCell="H18" sqref="H18"/>
    </sheetView>
  </sheetViews>
  <sheetFormatPr defaultRowHeight="12.75" x14ac:dyDescent="0.2"/>
  <cols>
    <col min="1" max="1" width="21.28515625" style="20" customWidth="1"/>
    <col min="2" max="2" width="11.5703125" style="20" customWidth="1"/>
    <col min="3" max="3" width="15.5703125" style="20" customWidth="1"/>
    <col min="4" max="4" width="19.28515625" style="20" customWidth="1"/>
    <col min="5" max="5" width="16.140625" style="20" customWidth="1"/>
    <col min="6" max="6" width="15.28515625" style="20" customWidth="1"/>
    <col min="7" max="8" width="9.140625" style="20"/>
    <col min="9" max="9" width="13" style="20" customWidth="1"/>
    <col min="10" max="10" width="9.140625" style="20"/>
    <col min="11" max="11" width="14.140625" style="20" customWidth="1"/>
    <col min="12" max="12" width="11.85546875" style="20" customWidth="1"/>
    <col min="13" max="16384" width="9.140625" style="20"/>
  </cols>
  <sheetData>
    <row r="1" spans="1:7" ht="21.75" customHeight="1" x14ac:dyDescent="0.4">
      <c r="A1" s="77"/>
      <c r="B1" s="77"/>
      <c r="C1" s="77"/>
      <c r="D1" s="77"/>
      <c r="E1" s="77"/>
      <c r="F1" s="77"/>
      <c r="G1" s="19"/>
    </row>
    <row r="2" spans="1:7" ht="15.75" x14ac:dyDescent="0.25">
      <c r="A2" s="77" t="s">
        <v>44</v>
      </c>
      <c r="B2" s="77"/>
      <c r="C2" s="77"/>
      <c r="D2" s="77"/>
      <c r="E2" s="77"/>
      <c r="F2" s="77"/>
    </row>
    <row r="3" spans="1:7" ht="13.5" thickBot="1" x14ac:dyDescent="0.25">
      <c r="A3" s="21"/>
      <c r="B3" s="21"/>
      <c r="C3" s="21"/>
      <c r="D3" s="21"/>
      <c r="E3" s="21"/>
      <c r="F3" s="21"/>
    </row>
    <row r="4" spans="1:7" ht="13.5" thickBot="1" x14ac:dyDescent="0.25">
      <c r="A4" s="21"/>
      <c r="B4" s="78" t="s">
        <v>45</v>
      </c>
      <c r="C4" s="79"/>
      <c r="D4" s="79"/>
      <c r="E4" s="80"/>
      <c r="F4" s="21"/>
    </row>
    <row r="5" spans="1:7" x14ac:dyDescent="0.2">
      <c r="A5" s="22" t="s">
        <v>46</v>
      </c>
      <c r="B5" s="23" t="s">
        <v>47</v>
      </c>
      <c r="C5" s="24" t="s">
        <v>48</v>
      </c>
      <c r="D5" s="23" t="s">
        <v>49</v>
      </c>
      <c r="E5" s="23" t="s">
        <v>50</v>
      </c>
      <c r="F5" s="25" t="s">
        <v>51</v>
      </c>
    </row>
    <row r="6" spans="1:7" x14ac:dyDescent="0.2">
      <c r="A6" s="26" t="s">
        <v>173</v>
      </c>
      <c r="B6" s="27">
        <v>0</v>
      </c>
      <c r="C6" s="27">
        <v>700</v>
      </c>
      <c r="D6" s="27">
        <v>500</v>
      </c>
      <c r="E6" s="27">
        <v>150</v>
      </c>
      <c r="F6" s="124">
        <f>B6+C6+D6+E6</f>
        <v>1350</v>
      </c>
    </row>
    <row r="7" spans="1:7" x14ac:dyDescent="0.2">
      <c r="A7" s="26" t="s">
        <v>174</v>
      </c>
      <c r="B7" s="27">
        <v>0</v>
      </c>
      <c r="C7" s="27">
        <v>550</v>
      </c>
      <c r="D7" s="27">
        <v>225</v>
      </c>
      <c r="E7" s="27">
        <v>345</v>
      </c>
      <c r="F7" s="124">
        <f t="shared" ref="F7:F17" si="0">B7+C7+D7+E7</f>
        <v>1120</v>
      </c>
    </row>
    <row r="8" spans="1:7" x14ac:dyDescent="0.2">
      <c r="A8" s="26" t="s">
        <v>175</v>
      </c>
      <c r="B8" s="27">
        <v>350</v>
      </c>
      <c r="C8" s="27">
        <v>500</v>
      </c>
      <c r="D8" s="27">
        <v>0</v>
      </c>
      <c r="E8" s="27">
        <v>325</v>
      </c>
      <c r="F8" s="124">
        <f t="shared" si="0"/>
        <v>1175</v>
      </c>
    </row>
    <row r="9" spans="1:7" x14ac:dyDescent="0.2">
      <c r="A9" s="26" t="s">
        <v>176</v>
      </c>
      <c r="B9" s="27">
        <v>1000</v>
      </c>
      <c r="C9" s="27">
        <v>550</v>
      </c>
      <c r="D9" s="27">
        <v>1200</v>
      </c>
      <c r="E9" s="27">
        <v>200</v>
      </c>
      <c r="F9" s="124">
        <f t="shared" si="0"/>
        <v>2950</v>
      </c>
    </row>
    <row r="10" spans="1:7" x14ac:dyDescent="0.2">
      <c r="A10" s="26" t="s">
        <v>177</v>
      </c>
      <c r="B10" s="27">
        <v>800</v>
      </c>
      <c r="C10" s="27">
        <v>550</v>
      </c>
      <c r="D10" s="27">
        <v>700</v>
      </c>
      <c r="E10" s="27">
        <v>0</v>
      </c>
      <c r="F10" s="124">
        <f t="shared" si="0"/>
        <v>2050</v>
      </c>
    </row>
    <row r="11" spans="1:7" x14ac:dyDescent="0.2">
      <c r="A11" s="26" t="s">
        <v>178</v>
      </c>
      <c r="B11" s="27">
        <v>825</v>
      </c>
      <c r="C11" s="27">
        <v>550</v>
      </c>
      <c r="D11" s="27">
        <v>200</v>
      </c>
      <c r="E11" s="27">
        <v>0</v>
      </c>
      <c r="F11" s="124">
        <f t="shared" si="0"/>
        <v>1575</v>
      </c>
    </row>
    <row r="12" spans="1:7" x14ac:dyDescent="0.2">
      <c r="A12" s="26" t="s">
        <v>179</v>
      </c>
      <c r="B12" s="27">
        <v>825</v>
      </c>
      <c r="C12" s="27">
        <v>400</v>
      </c>
      <c r="D12" s="27">
        <v>10</v>
      </c>
      <c r="E12" s="27">
        <v>0</v>
      </c>
      <c r="F12" s="124">
        <f t="shared" si="0"/>
        <v>1235</v>
      </c>
    </row>
    <row r="13" spans="1:7" x14ac:dyDescent="0.2">
      <c r="A13" s="26" t="s">
        <v>180</v>
      </c>
      <c r="B13" s="27">
        <v>300</v>
      </c>
      <c r="C13" s="27">
        <v>400</v>
      </c>
      <c r="D13" s="27">
        <v>100</v>
      </c>
      <c r="E13" s="27">
        <v>0</v>
      </c>
      <c r="F13" s="124">
        <f t="shared" si="0"/>
        <v>800</v>
      </c>
    </row>
    <row r="14" spans="1:7" x14ac:dyDescent="0.2">
      <c r="A14" s="26" t="s">
        <v>181</v>
      </c>
      <c r="B14" s="27">
        <v>300</v>
      </c>
      <c r="C14" s="27">
        <v>450</v>
      </c>
      <c r="D14" s="27">
        <v>330</v>
      </c>
      <c r="E14" s="27">
        <v>125</v>
      </c>
      <c r="F14" s="124">
        <f t="shared" si="0"/>
        <v>1205</v>
      </c>
    </row>
    <row r="15" spans="1:7" x14ac:dyDescent="0.2">
      <c r="A15" s="26" t="s">
        <v>182</v>
      </c>
      <c r="B15" s="27">
        <v>500</v>
      </c>
      <c r="C15" s="27">
        <v>500</v>
      </c>
      <c r="D15" s="27">
        <v>1000</v>
      </c>
      <c r="E15" s="27">
        <v>1000</v>
      </c>
      <c r="F15" s="124">
        <f t="shared" si="0"/>
        <v>3000</v>
      </c>
    </row>
    <row r="16" spans="1:7" x14ac:dyDescent="0.2">
      <c r="A16" s="26" t="s">
        <v>183</v>
      </c>
      <c r="B16" s="27">
        <v>0</v>
      </c>
      <c r="C16" s="27">
        <v>600</v>
      </c>
      <c r="D16" s="27">
        <v>500</v>
      </c>
      <c r="E16" s="27">
        <v>900</v>
      </c>
      <c r="F16" s="124">
        <f t="shared" si="0"/>
        <v>2000</v>
      </c>
    </row>
    <row r="17" spans="1:7" x14ac:dyDescent="0.2">
      <c r="A17" s="26" t="s">
        <v>184</v>
      </c>
      <c r="B17" s="27">
        <v>0</v>
      </c>
      <c r="C17" s="27">
        <v>1230</v>
      </c>
      <c r="D17" s="27">
        <v>400</v>
      </c>
      <c r="E17" s="27">
        <v>835</v>
      </c>
      <c r="F17" s="124">
        <f t="shared" si="0"/>
        <v>2465</v>
      </c>
    </row>
    <row r="18" spans="1:7" x14ac:dyDescent="0.2">
      <c r="A18" s="28" t="s">
        <v>52</v>
      </c>
      <c r="B18" s="123">
        <f>SUM(B6:B17)</f>
        <v>4900</v>
      </c>
      <c r="C18" s="123">
        <f>SUM(C6:C17)</f>
        <v>6980</v>
      </c>
      <c r="D18" s="123">
        <f>SUM(D6:D17)</f>
        <v>5165</v>
      </c>
      <c r="E18" s="123">
        <f>SUM(E6:E17)</f>
        <v>3880</v>
      </c>
      <c r="F18" s="29"/>
    </row>
    <row r="19" spans="1:7" x14ac:dyDescent="0.2">
      <c r="A19" s="30"/>
      <c r="B19" s="30"/>
      <c r="C19" s="30"/>
      <c r="D19" s="30"/>
      <c r="E19" s="30"/>
      <c r="F19" s="30"/>
    </row>
    <row r="20" spans="1:7" ht="13.5" thickBot="1" x14ac:dyDescent="0.25">
      <c r="A20" s="30"/>
      <c r="B20" s="30"/>
      <c r="C20" s="30"/>
      <c r="D20" s="30"/>
      <c r="E20" s="30"/>
      <c r="F20" s="30"/>
    </row>
    <row r="21" spans="1:7" ht="13.5" thickBot="1" x14ac:dyDescent="0.25">
      <c r="A21" s="30"/>
      <c r="B21" s="30"/>
      <c r="C21" s="30"/>
      <c r="D21" s="81" t="s">
        <v>53</v>
      </c>
      <c r="E21" s="82"/>
      <c r="F21" s="123">
        <f>SUM(F6:F17)</f>
        <v>20925</v>
      </c>
    </row>
    <row r="22" spans="1:7" x14ac:dyDescent="0.2">
      <c r="A22" s="21"/>
      <c r="B22" s="21"/>
      <c r="C22" s="21"/>
      <c r="D22" s="21"/>
      <c r="E22" s="21"/>
      <c r="F22" s="21"/>
      <c r="G22" s="21"/>
    </row>
    <row r="23" spans="1:7" x14ac:dyDescent="0.2">
      <c r="A23" s="21"/>
      <c r="B23" s="21"/>
      <c r="C23" s="21"/>
      <c r="D23" s="21"/>
      <c r="E23" s="21"/>
      <c r="F23" s="21"/>
      <c r="G23" s="21"/>
    </row>
    <row r="24" spans="1:7" x14ac:dyDescent="0.2">
      <c r="A24" s="21"/>
      <c r="B24" s="21"/>
      <c r="C24" s="21"/>
      <c r="D24" s="21"/>
      <c r="E24" s="21"/>
      <c r="F24" s="21"/>
      <c r="G24" s="21"/>
    </row>
    <row r="26" spans="1:7" ht="24" customHeight="1" x14ac:dyDescent="0.2">
      <c r="A26" s="31" t="s">
        <v>54</v>
      </c>
    </row>
    <row r="27" spans="1:7" ht="15" x14ac:dyDescent="0.2">
      <c r="A27" s="31" t="s">
        <v>55</v>
      </c>
    </row>
    <row r="28" spans="1:7" ht="15" x14ac:dyDescent="0.2">
      <c r="A28" s="32"/>
    </row>
    <row r="33" spans="1:1" ht="18" x14ac:dyDescent="0.25">
      <c r="A33" s="33"/>
    </row>
    <row r="34" spans="1:1" ht="15" x14ac:dyDescent="0.2">
      <c r="A34" s="31"/>
    </row>
    <row r="35" spans="1:1" ht="15" x14ac:dyDescent="0.2">
      <c r="A35" s="31"/>
    </row>
  </sheetData>
  <mergeCells count="4">
    <mergeCell ref="A1:F1"/>
    <mergeCell ref="A2:F2"/>
    <mergeCell ref="B4:E4"/>
    <mergeCell ref="D21:E21"/>
  </mergeCells>
  <pageMargins left="0.74803149606299213" right="0.74803149606299213" top="0.98425196850393704" bottom="0.98425196850393704" header="0.51181102362204722" footer="0.51181102362204722"/>
  <pageSetup scale="90" orientation="portrait" horizontalDpi="300" r:id="rId1"/>
  <headerFooter alignWithMargins="0">
    <oddFooter>Page &amp;P&amp;REspedition.xls</oddFooter>
  </headerFooter>
  <rowBreaks count="1" manualBreakCount="1">
    <brk id="18" max="16383" man="1"/>
  </rowBreaks>
  <colBreaks count="1" manualBreakCount="1">
    <brk id="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workbookViewId="0">
      <selection activeCell="L12" sqref="L12"/>
    </sheetView>
  </sheetViews>
  <sheetFormatPr defaultRowHeight="15" x14ac:dyDescent="0.25"/>
  <cols>
    <col min="2" max="2" width="20.28515625" customWidth="1"/>
    <col min="3" max="3" width="15.140625" customWidth="1"/>
    <col min="4" max="4" width="23.42578125" customWidth="1"/>
    <col min="9" max="9" width="9.42578125" customWidth="1"/>
    <col min="10" max="10" width="19.28515625" customWidth="1"/>
    <col min="11" max="11" width="19.140625" customWidth="1"/>
    <col min="12" max="12" width="22.42578125" customWidth="1"/>
  </cols>
  <sheetData>
    <row r="2" spans="1:12" x14ac:dyDescent="0.25">
      <c r="A2" s="83" t="s">
        <v>25</v>
      </c>
      <c r="B2" s="83"/>
      <c r="C2" s="83"/>
    </row>
    <row r="3" spans="1:12" ht="18" x14ac:dyDescent="0.25">
      <c r="B3" s="16"/>
      <c r="F3" s="18" t="s">
        <v>40</v>
      </c>
    </row>
    <row r="4" spans="1:12" x14ac:dyDescent="0.25">
      <c r="A4">
        <v>1</v>
      </c>
      <c r="B4" t="s">
        <v>26</v>
      </c>
      <c r="C4" t="s">
        <v>28</v>
      </c>
    </row>
    <row r="5" spans="1:12" x14ac:dyDescent="0.25">
      <c r="A5">
        <v>2</v>
      </c>
      <c r="B5" t="s">
        <v>30</v>
      </c>
      <c r="C5" t="s">
        <v>32</v>
      </c>
      <c r="J5" t="s">
        <v>187</v>
      </c>
      <c r="K5" t="s">
        <v>191</v>
      </c>
      <c r="L5" s="17" t="s">
        <v>195</v>
      </c>
    </row>
    <row r="6" spans="1:12" x14ac:dyDescent="0.25">
      <c r="A6">
        <v>3</v>
      </c>
      <c r="B6" t="s">
        <v>27</v>
      </c>
      <c r="C6" t="s">
        <v>29</v>
      </c>
      <c r="J6" t="s">
        <v>188</v>
      </c>
      <c r="K6" t="s">
        <v>192</v>
      </c>
      <c r="L6" s="17" t="s">
        <v>196</v>
      </c>
    </row>
    <row r="7" spans="1:12" x14ac:dyDescent="0.25">
      <c r="A7">
        <v>4</v>
      </c>
      <c r="B7" t="s">
        <v>31</v>
      </c>
      <c r="C7" t="s">
        <v>33</v>
      </c>
      <c r="J7" t="s">
        <v>189</v>
      </c>
      <c r="K7" t="s">
        <v>193</v>
      </c>
      <c r="L7" s="17" t="s">
        <v>197</v>
      </c>
    </row>
    <row r="8" spans="1:12" x14ac:dyDescent="0.25">
      <c r="J8" t="s">
        <v>190</v>
      </c>
      <c r="K8" t="s">
        <v>194</v>
      </c>
      <c r="L8" s="17" t="s">
        <v>198</v>
      </c>
    </row>
    <row r="10" spans="1:12" x14ac:dyDescent="0.25">
      <c r="B10" s="17" t="s">
        <v>34</v>
      </c>
      <c r="C10" t="s">
        <v>37</v>
      </c>
      <c r="D10" s="17" t="s">
        <v>41</v>
      </c>
    </row>
    <row r="11" spans="1:12" x14ac:dyDescent="0.25">
      <c r="B11" s="17" t="s">
        <v>35</v>
      </c>
      <c r="C11" t="s">
        <v>38</v>
      </c>
      <c r="D11" s="17" t="s">
        <v>42</v>
      </c>
    </row>
    <row r="12" spans="1:12" x14ac:dyDescent="0.25">
      <c r="B12" s="17" t="s">
        <v>36</v>
      </c>
      <c r="C12" t="s">
        <v>39</v>
      </c>
      <c r="D12" s="17" t="s">
        <v>43</v>
      </c>
    </row>
    <row r="19" spans="2:4" x14ac:dyDescent="0.25">
      <c r="D19" t="s">
        <v>56</v>
      </c>
    </row>
    <row r="21" spans="2:4" x14ac:dyDescent="0.25">
      <c r="B21" t="s">
        <v>37</v>
      </c>
      <c r="C21" t="s">
        <v>38</v>
      </c>
      <c r="D21" t="s">
        <v>39</v>
      </c>
    </row>
  </sheetData>
  <mergeCells count="1">
    <mergeCell ref="A2:C2"/>
  </mergeCells>
  <hyperlinks>
    <hyperlink ref="B10" r:id="rId1"/>
    <hyperlink ref="B11" r:id="rId2"/>
    <hyperlink ref="B12" r:id="rId3"/>
    <hyperlink ref="D10" r:id="rId4"/>
    <hyperlink ref="D11" r:id="rId5"/>
    <hyperlink ref="D12" r:id="rId6"/>
    <hyperlink ref="L5" r:id="rId7"/>
    <hyperlink ref="L6" r:id="rId8"/>
    <hyperlink ref="L7" r:id="rId9"/>
    <hyperlink ref="L8" r:id="rId10"/>
  </hyperlinks>
  <pageMargins left="0.7" right="0.7" top="0.75" bottom="0.75" header="0.3" footer="0.3"/>
  <pageSetup paperSize="9" orientation="portrait" r:id="rId11"/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K27" sqref="K27"/>
    </sheetView>
  </sheetViews>
  <sheetFormatPr defaultRowHeight="15" x14ac:dyDescent="0.25"/>
  <cols>
    <col min="1" max="3" width="9.140625" style="4"/>
    <col min="4" max="4" width="14.7109375" style="4" customWidth="1"/>
    <col min="5" max="6" width="9.140625" style="4"/>
    <col min="7" max="7" width="12" style="4" customWidth="1"/>
    <col min="8" max="12" width="9.140625" style="4"/>
    <col min="13" max="13" width="13" style="4" customWidth="1"/>
    <col min="14" max="14" width="31.5703125" style="4" customWidth="1"/>
    <col min="15" max="16384" width="9.140625" style="4"/>
  </cols>
  <sheetData>
    <row r="1" spans="1:14" ht="63.75" x14ac:dyDescent="0.25">
      <c r="A1" s="9" t="s">
        <v>24</v>
      </c>
      <c r="B1" s="9" t="s">
        <v>23</v>
      </c>
      <c r="C1" s="9" t="s">
        <v>22</v>
      </c>
      <c r="D1" s="9" t="s">
        <v>21</v>
      </c>
      <c r="E1" s="9" t="s">
        <v>20</v>
      </c>
      <c r="F1" s="9" t="s">
        <v>19</v>
      </c>
      <c r="G1" s="9" t="s">
        <v>18</v>
      </c>
    </row>
    <row r="2" spans="1:14" ht="15.75" x14ac:dyDescent="0.25">
      <c r="A2" s="9">
        <v>1</v>
      </c>
      <c r="B2" s="6" t="s">
        <v>17</v>
      </c>
      <c r="C2" s="6" t="s">
        <v>14</v>
      </c>
      <c r="D2" s="8">
        <v>187.5</v>
      </c>
      <c r="E2" s="7">
        <v>0.7</v>
      </c>
      <c r="F2" s="128">
        <f>E2*60</f>
        <v>42</v>
      </c>
      <c r="G2" s="127">
        <f>D2*E2</f>
        <v>131.25</v>
      </c>
      <c r="H2" s="34"/>
      <c r="I2" s="34" t="s">
        <v>58</v>
      </c>
      <c r="M2" s="11"/>
    </row>
    <row r="3" spans="1:14" x14ac:dyDescent="0.25">
      <c r="A3" s="9">
        <v>2</v>
      </c>
      <c r="B3" s="6" t="s">
        <v>16</v>
      </c>
      <c r="C3" s="6" t="s">
        <v>12</v>
      </c>
      <c r="D3" s="8">
        <v>70.900000000000006</v>
      </c>
      <c r="E3" s="7">
        <v>2.2999999999999998</v>
      </c>
      <c r="F3" s="128">
        <f t="shared" ref="F3:F43" si="0">E3*60</f>
        <v>138</v>
      </c>
      <c r="G3" s="127">
        <f t="shared" ref="G3:G43" si="1">D3*E3</f>
        <v>163.07</v>
      </c>
      <c r="M3" s="10"/>
      <c r="N3" s="12"/>
    </row>
    <row r="4" spans="1:14" x14ac:dyDescent="0.25">
      <c r="A4" s="9">
        <v>3</v>
      </c>
      <c r="B4" s="6" t="s">
        <v>15</v>
      </c>
      <c r="C4" s="6" t="s">
        <v>14</v>
      </c>
      <c r="D4" s="8">
        <v>154.80000000000001</v>
      </c>
      <c r="E4" s="7">
        <v>4.3</v>
      </c>
      <c r="F4" s="128">
        <f t="shared" si="0"/>
        <v>258</v>
      </c>
      <c r="G4" s="127">
        <f t="shared" si="1"/>
        <v>665.64</v>
      </c>
      <c r="M4" s="10"/>
      <c r="N4" s="13"/>
    </row>
    <row r="5" spans="1:14" x14ac:dyDescent="0.25">
      <c r="A5" s="9">
        <v>4</v>
      </c>
      <c r="B5" s="6" t="s">
        <v>15</v>
      </c>
      <c r="C5" s="6" t="s">
        <v>12</v>
      </c>
      <c r="D5" s="8">
        <v>100.7</v>
      </c>
      <c r="E5" s="7">
        <v>9</v>
      </c>
      <c r="F5" s="128">
        <f t="shared" si="0"/>
        <v>540</v>
      </c>
      <c r="G5" s="127">
        <f t="shared" si="1"/>
        <v>906.30000000000007</v>
      </c>
      <c r="M5" s="10"/>
    </row>
    <row r="6" spans="1:14" ht="15.75" x14ac:dyDescent="0.25">
      <c r="A6" s="9">
        <v>5</v>
      </c>
      <c r="B6" s="6" t="s">
        <v>16</v>
      </c>
      <c r="C6" s="6" t="s">
        <v>14</v>
      </c>
      <c r="D6" s="8">
        <v>150.4</v>
      </c>
      <c r="E6" s="7">
        <v>1.6</v>
      </c>
      <c r="F6" s="128">
        <f t="shared" si="0"/>
        <v>96</v>
      </c>
      <c r="G6" s="127">
        <f t="shared" si="1"/>
        <v>240.64000000000001</v>
      </c>
      <c r="I6" s="34" t="s">
        <v>57</v>
      </c>
      <c r="M6" s="10"/>
      <c r="N6" s="14"/>
    </row>
    <row r="7" spans="1:14" x14ac:dyDescent="0.25">
      <c r="A7" s="9">
        <v>6</v>
      </c>
      <c r="B7" s="6" t="s">
        <v>16</v>
      </c>
      <c r="C7" s="6" t="s">
        <v>12</v>
      </c>
      <c r="D7" s="8">
        <v>90.4</v>
      </c>
      <c r="E7" s="7">
        <v>2.8</v>
      </c>
      <c r="F7" s="128">
        <f t="shared" si="0"/>
        <v>168</v>
      </c>
      <c r="G7" s="127">
        <f t="shared" si="1"/>
        <v>253.12</v>
      </c>
      <c r="M7" s="10"/>
      <c r="N7" s="15"/>
    </row>
    <row r="8" spans="1:14" x14ac:dyDescent="0.25">
      <c r="A8" s="9">
        <v>7</v>
      </c>
      <c r="B8" s="6" t="s">
        <v>15</v>
      </c>
      <c r="C8" s="6" t="s">
        <v>14</v>
      </c>
      <c r="D8" s="8">
        <v>174.1</v>
      </c>
      <c r="E8" s="7">
        <v>3.6</v>
      </c>
      <c r="F8" s="128">
        <f t="shared" si="0"/>
        <v>216</v>
      </c>
      <c r="G8" s="127">
        <f t="shared" si="1"/>
        <v>626.76</v>
      </c>
      <c r="M8" s="10"/>
      <c r="N8" s="14"/>
    </row>
    <row r="9" spans="1:14" x14ac:dyDescent="0.25">
      <c r="A9" s="9">
        <v>8</v>
      </c>
      <c r="B9" s="6" t="s">
        <v>13</v>
      </c>
      <c r="C9" s="6" t="s">
        <v>12</v>
      </c>
      <c r="D9" s="8">
        <v>90.5</v>
      </c>
      <c r="E9" s="7">
        <v>4.0999999999999996</v>
      </c>
      <c r="F9" s="128">
        <f t="shared" si="0"/>
        <v>245.99999999999997</v>
      </c>
      <c r="G9" s="127">
        <f t="shared" si="1"/>
        <v>371.04999999999995</v>
      </c>
      <c r="M9" s="10"/>
    </row>
    <row r="10" spans="1:14" x14ac:dyDescent="0.25">
      <c r="A10" s="9">
        <v>9</v>
      </c>
      <c r="B10" s="6" t="s">
        <v>16</v>
      </c>
      <c r="C10" s="6" t="s">
        <v>14</v>
      </c>
      <c r="D10" s="8">
        <v>187.3</v>
      </c>
      <c r="E10" s="7">
        <v>4.5</v>
      </c>
      <c r="F10" s="128">
        <f t="shared" si="0"/>
        <v>270</v>
      </c>
      <c r="G10" s="127">
        <f t="shared" si="1"/>
        <v>842.85</v>
      </c>
      <c r="M10" s="10"/>
    </row>
    <row r="11" spans="1:14" x14ac:dyDescent="0.25">
      <c r="A11" s="9">
        <v>10</v>
      </c>
      <c r="B11" s="6" t="s">
        <v>15</v>
      </c>
      <c r="C11" s="6" t="s">
        <v>12</v>
      </c>
      <c r="D11" s="8">
        <v>99</v>
      </c>
      <c r="E11" s="7">
        <v>3.5</v>
      </c>
      <c r="F11" s="128">
        <f t="shared" si="0"/>
        <v>210</v>
      </c>
      <c r="G11" s="127">
        <f t="shared" si="1"/>
        <v>346.5</v>
      </c>
      <c r="M11" s="10"/>
    </row>
    <row r="12" spans="1:14" x14ac:dyDescent="0.25">
      <c r="A12" s="9">
        <v>11</v>
      </c>
      <c r="B12" s="6" t="s">
        <v>16</v>
      </c>
      <c r="C12" s="6" t="s">
        <v>12</v>
      </c>
      <c r="D12" s="8">
        <v>76.3</v>
      </c>
      <c r="E12" s="7">
        <v>1.9</v>
      </c>
      <c r="F12" s="128">
        <f t="shared" si="0"/>
        <v>114</v>
      </c>
      <c r="G12" s="127">
        <f t="shared" si="1"/>
        <v>144.97</v>
      </c>
      <c r="M12" s="10"/>
    </row>
    <row r="13" spans="1:14" x14ac:dyDescent="0.25">
      <c r="A13" s="9">
        <v>12</v>
      </c>
      <c r="B13" s="6" t="s">
        <v>15</v>
      </c>
      <c r="C13" s="6" t="s">
        <v>14</v>
      </c>
      <c r="D13" s="8">
        <v>107.26909090909101</v>
      </c>
      <c r="E13" s="7">
        <v>3.67818181818182</v>
      </c>
      <c r="F13" s="128">
        <f t="shared" si="0"/>
        <v>220.6909090909092</v>
      </c>
      <c r="G13" s="127">
        <f t="shared" si="1"/>
        <v>394.55521983471129</v>
      </c>
      <c r="M13" s="10"/>
    </row>
    <row r="14" spans="1:14" x14ac:dyDescent="0.25">
      <c r="A14" s="9">
        <v>13</v>
      </c>
      <c r="B14" s="6" t="s">
        <v>16</v>
      </c>
      <c r="C14" s="6" t="s">
        <v>12</v>
      </c>
      <c r="D14" s="8">
        <v>104.192727272727</v>
      </c>
      <c r="E14" s="7">
        <v>3.71090909090909</v>
      </c>
      <c r="F14" s="128">
        <f t="shared" si="0"/>
        <v>222.6545454545454</v>
      </c>
      <c r="G14" s="127">
        <f t="shared" si="1"/>
        <v>386.6497388429741</v>
      </c>
      <c r="M14" s="10"/>
    </row>
    <row r="15" spans="1:14" x14ac:dyDescent="0.25">
      <c r="A15" s="9">
        <v>14</v>
      </c>
      <c r="B15" s="6" t="s">
        <v>17</v>
      </c>
      <c r="C15" s="6" t="s">
        <v>14</v>
      </c>
      <c r="D15" s="8">
        <v>101.116363636364</v>
      </c>
      <c r="E15" s="7">
        <v>3.7436363636363601</v>
      </c>
      <c r="F15" s="128">
        <f t="shared" si="0"/>
        <v>224.6181818181816</v>
      </c>
      <c r="G15" s="127">
        <f t="shared" si="1"/>
        <v>378.54289586776957</v>
      </c>
      <c r="N15" s="12">
        <f ca="1">TODAY()</f>
        <v>43419</v>
      </c>
    </row>
    <row r="16" spans="1:14" x14ac:dyDescent="0.25">
      <c r="A16" s="9">
        <v>15</v>
      </c>
      <c r="B16" s="6" t="s">
        <v>13</v>
      </c>
      <c r="C16" s="6" t="s">
        <v>12</v>
      </c>
      <c r="D16" s="8">
        <v>98.04</v>
      </c>
      <c r="E16" s="7">
        <v>3.7763636363636399</v>
      </c>
      <c r="F16" s="128">
        <f t="shared" si="0"/>
        <v>226.58181818181839</v>
      </c>
      <c r="G16" s="127">
        <f t="shared" si="1"/>
        <v>370.23469090909128</v>
      </c>
      <c r="N16" s="125">
        <f ca="1">TODAY()</f>
        <v>43419</v>
      </c>
    </row>
    <row r="17" spans="1:14" x14ac:dyDescent="0.25">
      <c r="A17" s="9">
        <v>16</v>
      </c>
      <c r="B17" s="6" t="s">
        <v>16</v>
      </c>
      <c r="C17" s="6" t="s">
        <v>14</v>
      </c>
      <c r="D17" s="8">
        <v>94.963636363636397</v>
      </c>
      <c r="E17" s="7">
        <v>3.80909090909091</v>
      </c>
      <c r="F17" s="128">
        <f t="shared" si="0"/>
        <v>228.54545454545459</v>
      </c>
      <c r="G17" s="127">
        <f t="shared" si="1"/>
        <v>361.72512396694236</v>
      </c>
      <c r="N17" s="126">
        <f ca="1">TODAY()</f>
        <v>43419</v>
      </c>
    </row>
    <row r="18" spans="1:14" x14ac:dyDescent="0.25">
      <c r="A18" s="9">
        <v>17</v>
      </c>
      <c r="B18" s="6" t="s">
        <v>16</v>
      </c>
      <c r="C18" s="6" t="s">
        <v>12</v>
      </c>
      <c r="D18" s="8">
        <v>91.887272727272702</v>
      </c>
      <c r="E18" s="7">
        <v>3.84181818181818</v>
      </c>
      <c r="F18" s="128">
        <f t="shared" si="0"/>
        <v>230.50909090909079</v>
      </c>
      <c r="G18" s="127">
        <f t="shared" si="1"/>
        <v>353.01419504132207</v>
      </c>
      <c r="N18" s="13">
        <f ca="1">TODAY()</f>
        <v>43419</v>
      </c>
    </row>
    <row r="19" spans="1:14" x14ac:dyDescent="0.25">
      <c r="A19" s="9">
        <v>18</v>
      </c>
      <c r="B19" s="6" t="s">
        <v>15</v>
      </c>
      <c r="C19" s="6" t="s">
        <v>14</v>
      </c>
      <c r="D19" s="8">
        <v>88.810909090909107</v>
      </c>
      <c r="E19" s="7">
        <v>3.8745454545454598</v>
      </c>
      <c r="F19" s="128">
        <f t="shared" si="0"/>
        <v>232.47272727272758</v>
      </c>
      <c r="G19" s="127">
        <f t="shared" si="1"/>
        <v>344.10190413223194</v>
      </c>
      <c r="M19" s="10"/>
    </row>
    <row r="20" spans="1:14" x14ac:dyDescent="0.25">
      <c r="A20" s="9">
        <v>19</v>
      </c>
      <c r="B20" s="6" t="s">
        <v>13</v>
      </c>
      <c r="C20" s="6" t="s">
        <v>12</v>
      </c>
      <c r="D20" s="8">
        <v>85.734545454545398</v>
      </c>
      <c r="E20" s="7">
        <v>3.9072727272727299</v>
      </c>
      <c r="F20" s="128">
        <f t="shared" si="0"/>
        <v>234.43636363636381</v>
      </c>
      <c r="G20" s="127">
        <f t="shared" si="1"/>
        <v>334.98825123966941</v>
      </c>
    </row>
    <row r="21" spans="1:14" x14ac:dyDescent="0.25">
      <c r="A21" s="9">
        <v>20</v>
      </c>
      <c r="B21" s="6" t="s">
        <v>16</v>
      </c>
      <c r="C21" s="6" t="s">
        <v>14</v>
      </c>
      <c r="D21" s="8">
        <v>82.658181818181802</v>
      </c>
      <c r="E21" s="7">
        <v>3.94</v>
      </c>
      <c r="F21" s="128">
        <f t="shared" si="0"/>
        <v>236.4</v>
      </c>
      <c r="G21" s="127">
        <f t="shared" si="1"/>
        <v>325.67323636363631</v>
      </c>
    </row>
    <row r="22" spans="1:14" x14ac:dyDescent="0.25">
      <c r="A22" s="9">
        <v>21</v>
      </c>
      <c r="B22" s="6" t="s">
        <v>15</v>
      </c>
      <c r="C22" s="6" t="s">
        <v>12</v>
      </c>
      <c r="D22" s="8">
        <v>79.581818181818207</v>
      </c>
      <c r="E22" s="7">
        <v>3.97272727272727</v>
      </c>
      <c r="F22" s="128">
        <f t="shared" si="0"/>
        <v>238.3636363636362</v>
      </c>
      <c r="G22" s="127">
        <f t="shared" si="1"/>
        <v>316.15685950413211</v>
      </c>
    </row>
    <row r="23" spans="1:14" x14ac:dyDescent="0.25">
      <c r="A23" s="9">
        <v>22</v>
      </c>
      <c r="B23" s="6" t="s">
        <v>16</v>
      </c>
      <c r="C23" s="6" t="s">
        <v>12</v>
      </c>
      <c r="D23" s="8">
        <v>76.505454545454498</v>
      </c>
      <c r="E23" s="7">
        <v>4.0054545454545503</v>
      </c>
      <c r="F23" s="128">
        <f t="shared" si="0"/>
        <v>240.32727272727303</v>
      </c>
      <c r="G23" s="127">
        <f t="shared" si="1"/>
        <v>306.43912066115718</v>
      </c>
    </row>
    <row r="24" spans="1:14" x14ac:dyDescent="0.25">
      <c r="A24" s="9">
        <v>23</v>
      </c>
      <c r="B24" s="6" t="s">
        <v>15</v>
      </c>
      <c r="C24" s="6" t="s">
        <v>14</v>
      </c>
      <c r="D24" s="8">
        <v>73.429090909090903</v>
      </c>
      <c r="E24" s="7">
        <v>4.0381818181818199</v>
      </c>
      <c r="F24" s="128">
        <f t="shared" si="0"/>
        <v>242.2909090909092</v>
      </c>
      <c r="G24" s="127">
        <f t="shared" si="1"/>
        <v>296.52001983471087</v>
      </c>
    </row>
    <row r="25" spans="1:14" x14ac:dyDescent="0.25">
      <c r="A25" s="9">
        <v>24</v>
      </c>
      <c r="B25" s="6" t="s">
        <v>15</v>
      </c>
      <c r="C25" s="6" t="s">
        <v>14</v>
      </c>
      <c r="D25" s="8">
        <v>70.330988142292398</v>
      </c>
      <c r="E25" s="7">
        <v>4.0709090909090904</v>
      </c>
      <c r="F25" s="128">
        <f t="shared" si="0"/>
        <v>244.25454545454542</v>
      </c>
      <c r="G25" s="127">
        <f t="shared" si="1"/>
        <v>286.31105900107758</v>
      </c>
    </row>
    <row r="26" spans="1:14" x14ac:dyDescent="0.25">
      <c r="A26" s="9">
        <v>25</v>
      </c>
      <c r="B26" s="6" t="s">
        <v>16</v>
      </c>
      <c r="C26" s="6" t="s">
        <v>12</v>
      </c>
      <c r="D26" s="8">
        <v>67.256798418972295</v>
      </c>
      <c r="E26" s="7">
        <v>4.1036363636363697</v>
      </c>
      <c r="F26" s="128">
        <f t="shared" si="0"/>
        <v>246.21818181818219</v>
      </c>
      <c r="G26" s="127">
        <f t="shared" si="1"/>
        <v>275.99744369385581</v>
      </c>
    </row>
    <row r="27" spans="1:14" x14ac:dyDescent="0.25">
      <c r="A27" s="9">
        <v>26</v>
      </c>
      <c r="B27" s="6" t="s">
        <v>15</v>
      </c>
      <c r="C27" s="6" t="s">
        <v>14</v>
      </c>
      <c r="D27" s="8">
        <v>64.182608695652107</v>
      </c>
      <c r="E27" s="7">
        <v>4.1363636363636402</v>
      </c>
      <c r="F27" s="128">
        <f t="shared" si="0"/>
        <v>248.18181818181841</v>
      </c>
      <c r="G27" s="127">
        <f t="shared" si="1"/>
        <v>265.48260869565212</v>
      </c>
    </row>
    <row r="28" spans="1:14" x14ac:dyDescent="0.25">
      <c r="A28" s="9">
        <v>27</v>
      </c>
      <c r="B28" s="6" t="s">
        <v>15</v>
      </c>
      <c r="C28" s="6" t="s">
        <v>12</v>
      </c>
      <c r="D28" s="8">
        <v>61.108418972331997</v>
      </c>
      <c r="E28" s="7">
        <v>4.1690909090909098</v>
      </c>
      <c r="F28" s="128">
        <f t="shared" si="0"/>
        <v>250.14545454545458</v>
      </c>
      <c r="G28" s="127">
        <f t="shared" si="1"/>
        <v>254.7665540064678</v>
      </c>
    </row>
    <row r="29" spans="1:14" x14ac:dyDescent="0.25">
      <c r="A29" s="9">
        <v>28</v>
      </c>
      <c r="B29" s="6" t="s">
        <v>16</v>
      </c>
      <c r="C29" s="6" t="s">
        <v>14</v>
      </c>
      <c r="D29" s="8">
        <v>58.034229249011801</v>
      </c>
      <c r="E29" s="7">
        <v>4.2018181818181803</v>
      </c>
      <c r="F29" s="128">
        <f t="shared" si="0"/>
        <v>252.10909090909081</v>
      </c>
      <c r="G29" s="127">
        <f t="shared" si="1"/>
        <v>243.84927962630223</v>
      </c>
    </row>
    <row r="30" spans="1:14" x14ac:dyDescent="0.25">
      <c r="A30" s="9">
        <v>29</v>
      </c>
      <c r="B30" s="6" t="s">
        <v>16</v>
      </c>
      <c r="C30" s="6" t="s">
        <v>12</v>
      </c>
      <c r="D30" s="8">
        <v>54.960039525691698</v>
      </c>
      <c r="E30" s="7">
        <v>4.2345454545454597</v>
      </c>
      <c r="F30" s="128">
        <f t="shared" si="0"/>
        <v>254.07272727272758</v>
      </c>
      <c r="G30" s="127">
        <f t="shared" si="1"/>
        <v>232.73078555515659</v>
      </c>
    </row>
    <row r="31" spans="1:14" x14ac:dyDescent="0.25">
      <c r="A31" s="9">
        <v>30</v>
      </c>
      <c r="B31" s="6" t="s">
        <v>17</v>
      </c>
      <c r="C31" s="6" t="s">
        <v>14</v>
      </c>
      <c r="D31" s="8">
        <v>51.885849802371503</v>
      </c>
      <c r="E31" s="7">
        <v>4.2672727272727302</v>
      </c>
      <c r="F31" s="128">
        <f t="shared" si="0"/>
        <v>256.03636363636383</v>
      </c>
      <c r="G31" s="127">
        <f t="shared" si="1"/>
        <v>221.41107179302909</v>
      </c>
    </row>
    <row r="32" spans="1:14" x14ac:dyDescent="0.25">
      <c r="A32" s="9">
        <v>31</v>
      </c>
      <c r="B32" s="6" t="s">
        <v>13</v>
      </c>
      <c r="C32" s="6" t="s">
        <v>14</v>
      </c>
      <c r="D32" s="8">
        <v>48.8116600790513</v>
      </c>
      <c r="E32" s="7">
        <v>4.3</v>
      </c>
      <c r="F32" s="128">
        <f t="shared" si="0"/>
        <v>258</v>
      </c>
      <c r="G32" s="127">
        <f t="shared" si="1"/>
        <v>209.89013833992058</v>
      </c>
    </row>
    <row r="33" spans="1:7" x14ac:dyDescent="0.25">
      <c r="A33" s="9">
        <v>32</v>
      </c>
      <c r="B33" s="6" t="s">
        <v>16</v>
      </c>
      <c r="C33" s="6" t="s">
        <v>14</v>
      </c>
      <c r="D33" s="8">
        <v>45.737470355731197</v>
      </c>
      <c r="E33" s="7">
        <v>4.3327272727272801</v>
      </c>
      <c r="F33" s="128">
        <f t="shared" si="0"/>
        <v>259.96363636363679</v>
      </c>
      <c r="G33" s="127">
        <f t="shared" si="1"/>
        <v>198.16798519583205</v>
      </c>
    </row>
    <row r="34" spans="1:7" x14ac:dyDescent="0.25">
      <c r="A34" s="9">
        <v>33</v>
      </c>
      <c r="B34" s="6" t="s">
        <v>15</v>
      </c>
      <c r="C34" s="6" t="s">
        <v>12</v>
      </c>
      <c r="D34" s="8">
        <v>42.663280632411002</v>
      </c>
      <c r="E34" s="7">
        <v>4.3654545454545497</v>
      </c>
      <c r="F34" s="128">
        <f t="shared" si="0"/>
        <v>261.92727272727296</v>
      </c>
      <c r="G34" s="127">
        <f t="shared" si="1"/>
        <v>186.24461236076166</v>
      </c>
    </row>
    <row r="35" spans="1:7" x14ac:dyDescent="0.25">
      <c r="A35" s="9">
        <v>34</v>
      </c>
      <c r="B35" s="6" t="s">
        <v>16</v>
      </c>
      <c r="C35" s="6" t="s">
        <v>12</v>
      </c>
      <c r="D35" s="8">
        <v>39.589090909091098</v>
      </c>
      <c r="E35" s="7">
        <v>4.3981818181818202</v>
      </c>
      <c r="F35" s="128">
        <f t="shared" si="0"/>
        <v>263.89090909090919</v>
      </c>
      <c r="G35" s="127">
        <f t="shared" si="1"/>
        <v>174.12001983471166</v>
      </c>
    </row>
    <row r="36" spans="1:7" x14ac:dyDescent="0.25">
      <c r="A36" s="9">
        <v>35</v>
      </c>
      <c r="B36" s="6" t="s">
        <v>15</v>
      </c>
      <c r="C36" s="6" t="s">
        <v>14</v>
      </c>
      <c r="D36" s="8">
        <v>36.514901185771102</v>
      </c>
      <c r="E36" s="7">
        <v>4.4309090909090898</v>
      </c>
      <c r="F36" s="128">
        <f t="shared" si="0"/>
        <v>265.85454545454536</v>
      </c>
      <c r="G36" s="127">
        <f t="shared" si="1"/>
        <v>161.79420761768029</v>
      </c>
    </row>
    <row r="37" spans="1:7" x14ac:dyDescent="0.25">
      <c r="A37" s="9">
        <v>36</v>
      </c>
      <c r="B37" s="6" t="s">
        <v>16</v>
      </c>
      <c r="C37" s="6" t="s">
        <v>12</v>
      </c>
      <c r="D37" s="8">
        <v>33.440711462450103</v>
      </c>
      <c r="E37" s="7">
        <v>4.4636363636363701</v>
      </c>
      <c r="F37" s="128">
        <f t="shared" si="0"/>
        <v>267.81818181818221</v>
      </c>
      <c r="G37" s="127">
        <f t="shared" si="1"/>
        <v>149.26717570966386</v>
      </c>
    </row>
    <row r="38" spans="1:7" x14ac:dyDescent="0.25">
      <c r="A38" s="9">
        <v>37</v>
      </c>
      <c r="B38" s="6" t="s">
        <v>17</v>
      </c>
      <c r="C38" s="6" t="s">
        <v>14</v>
      </c>
      <c r="D38" s="8">
        <v>30.3665217391301</v>
      </c>
      <c r="E38" s="7">
        <v>4.4963636363636397</v>
      </c>
      <c r="F38" s="128">
        <f t="shared" si="0"/>
        <v>269.78181818181838</v>
      </c>
      <c r="G38" s="127">
        <f t="shared" si="1"/>
        <v>136.53892411067054</v>
      </c>
    </row>
    <row r="39" spans="1:7" x14ac:dyDescent="0.25">
      <c r="A39" s="9">
        <v>38</v>
      </c>
      <c r="B39" s="6" t="s">
        <v>13</v>
      </c>
      <c r="C39" s="6" t="s">
        <v>14</v>
      </c>
      <c r="D39" s="8">
        <v>27.2923320158101</v>
      </c>
      <c r="E39" s="7">
        <v>4.5290909090909102</v>
      </c>
      <c r="F39" s="128">
        <f t="shared" si="0"/>
        <v>271.74545454545461</v>
      </c>
      <c r="G39" s="127">
        <f t="shared" si="1"/>
        <v>123.60945282069632</v>
      </c>
    </row>
    <row r="40" spans="1:7" x14ac:dyDescent="0.25">
      <c r="A40" s="9">
        <v>39</v>
      </c>
      <c r="B40" s="6" t="s">
        <v>16</v>
      </c>
      <c r="C40" s="6" t="s">
        <v>14</v>
      </c>
      <c r="D40" s="8">
        <v>24.2181422924901</v>
      </c>
      <c r="E40" s="7">
        <v>4.5618181818181904</v>
      </c>
      <c r="F40" s="128">
        <f t="shared" si="0"/>
        <v>273.7090909090914</v>
      </c>
      <c r="G40" s="127">
        <f t="shared" si="1"/>
        <v>110.47876183974141</v>
      </c>
    </row>
    <row r="41" spans="1:7" x14ac:dyDescent="0.25">
      <c r="A41" s="9">
        <v>40</v>
      </c>
      <c r="B41" s="6" t="s">
        <v>16</v>
      </c>
      <c r="C41" s="6" t="s">
        <v>12</v>
      </c>
      <c r="D41" s="8">
        <v>21.1439525691701</v>
      </c>
      <c r="E41" s="7">
        <v>4.59454545454546</v>
      </c>
      <c r="F41" s="128">
        <f t="shared" si="0"/>
        <v>275.67272727272763</v>
      </c>
      <c r="G41" s="127">
        <f t="shared" si="1"/>
        <v>97.146851167805281</v>
      </c>
    </row>
    <row r="42" spans="1:7" x14ac:dyDescent="0.25">
      <c r="A42" s="9">
        <v>41</v>
      </c>
      <c r="B42" s="6" t="s">
        <v>15</v>
      </c>
      <c r="C42" s="6" t="s">
        <v>14</v>
      </c>
      <c r="D42" s="8">
        <v>18.0697628458501</v>
      </c>
      <c r="E42" s="7">
        <v>4.6272727272727296</v>
      </c>
      <c r="F42" s="128">
        <f t="shared" si="0"/>
        <v>277.6363636363638</v>
      </c>
      <c r="G42" s="127">
        <f t="shared" si="1"/>
        <v>83.613720804888231</v>
      </c>
    </row>
    <row r="43" spans="1:7" x14ac:dyDescent="0.25">
      <c r="A43" s="9">
        <v>42</v>
      </c>
      <c r="B43" s="6" t="s">
        <v>13</v>
      </c>
      <c r="C43" s="6" t="s">
        <v>12</v>
      </c>
      <c r="D43" s="8">
        <v>14.9955731225291</v>
      </c>
      <c r="E43" s="7">
        <v>4.66</v>
      </c>
      <c r="F43" s="128">
        <f t="shared" si="0"/>
        <v>279.60000000000002</v>
      </c>
      <c r="G43" s="127">
        <f t="shared" si="1"/>
        <v>69.879370750985615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9"/>
  <sheetViews>
    <sheetView workbookViewId="0">
      <selection activeCell="E11" sqref="E11"/>
    </sheetView>
  </sheetViews>
  <sheetFormatPr defaultRowHeight="15" x14ac:dyDescent="0.25"/>
  <cols>
    <col min="1" max="1" width="19.28515625" customWidth="1"/>
    <col min="2" max="2" width="8.85546875" customWidth="1"/>
    <col min="3" max="4" width="13.28515625" customWidth="1"/>
    <col min="5" max="5" width="9.42578125" customWidth="1"/>
    <col min="6" max="6" width="14.5703125" style="49" customWidth="1"/>
    <col min="7" max="7" width="14.85546875" style="49" customWidth="1"/>
    <col min="13" max="13" width="11.28515625" customWidth="1"/>
    <col min="14" max="14" width="12.5703125" customWidth="1"/>
  </cols>
  <sheetData>
    <row r="1" spans="1:14" ht="27" customHeight="1" thickBot="1" x14ac:dyDescent="0.3">
      <c r="A1" s="138" t="s">
        <v>59</v>
      </c>
      <c r="B1" s="139"/>
      <c r="C1" s="139"/>
      <c r="D1" s="139"/>
      <c r="E1" s="139"/>
      <c r="F1" s="139"/>
      <c r="G1" s="140"/>
      <c r="I1" s="35" t="s">
        <v>10</v>
      </c>
      <c r="J1" s="36"/>
      <c r="K1" s="36"/>
      <c r="L1" s="36"/>
      <c r="M1" s="36"/>
      <c r="N1" s="37"/>
    </row>
    <row r="2" spans="1:14" s="38" customFormat="1" ht="40.5" customHeight="1" x14ac:dyDescent="0.25">
      <c r="A2" s="141" t="s">
        <v>60</v>
      </c>
      <c r="B2" s="135" t="s">
        <v>61</v>
      </c>
      <c r="C2" s="136" t="s">
        <v>62</v>
      </c>
      <c r="D2" s="135" t="s">
        <v>63</v>
      </c>
      <c r="E2" s="137" t="s">
        <v>64</v>
      </c>
      <c r="F2" s="135" t="s">
        <v>65</v>
      </c>
      <c r="G2" s="142" t="s">
        <v>66</v>
      </c>
      <c r="I2" s="39" t="s">
        <v>67</v>
      </c>
      <c r="J2" s="40"/>
      <c r="K2" s="40"/>
      <c r="L2" s="40"/>
      <c r="M2" s="40"/>
      <c r="N2" s="41"/>
    </row>
    <row r="3" spans="1:14" x14ac:dyDescent="0.25">
      <c r="A3" s="143" t="s">
        <v>68</v>
      </c>
      <c r="B3" s="105">
        <v>41118300</v>
      </c>
      <c r="C3" s="121">
        <v>6030684.0000000009</v>
      </c>
      <c r="D3" s="105">
        <v>1370610</v>
      </c>
      <c r="E3" s="129">
        <v>2.3300000000000001E-2</v>
      </c>
      <c r="F3" s="130">
        <v>43251</v>
      </c>
      <c r="G3" s="144">
        <v>43281</v>
      </c>
      <c r="I3" s="39" t="s">
        <v>69</v>
      </c>
      <c r="J3" s="40"/>
      <c r="K3" s="40"/>
      <c r="L3" s="40"/>
      <c r="M3" s="40"/>
      <c r="N3" s="41"/>
    </row>
    <row r="4" spans="1:14" x14ac:dyDescent="0.25">
      <c r="A4" s="145" t="s">
        <v>70</v>
      </c>
      <c r="B4" s="105">
        <v>38900700</v>
      </c>
      <c r="C4" s="121">
        <v>5705436</v>
      </c>
      <c r="D4" s="105">
        <v>1296690</v>
      </c>
      <c r="E4" s="129">
        <v>2.3199999999999998E-2</v>
      </c>
      <c r="F4" s="130">
        <v>43281</v>
      </c>
      <c r="G4" s="144">
        <v>43312</v>
      </c>
      <c r="I4" s="39" t="s">
        <v>71</v>
      </c>
      <c r="J4" s="40"/>
      <c r="K4" s="40"/>
      <c r="L4" s="40"/>
      <c r="M4" s="40"/>
      <c r="N4" s="41"/>
    </row>
    <row r="5" spans="1:14" ht="15" customHeight="1" x14ac:dyDescent="0.25">
      <c r="A5" s="145" t="s">
        <v>72</v>
      </c>
      <c r="B5" s="105">
        <v>51105600</v>
      </c>
      <c r="C5" s="121">
        <v>7495488</v>
      </c>
      <c r="D5" s="105">
        <v>1703520</v>
      </c>
      <c r="E5" s="129">
        <v>1.6199999999999999E-2</v>
      </c>
      <c r="F5" s="130">
        <v>43312</v>
      </c>
      <c r="G5" s="144">
        <v>43343</v>
      </c>
      <c r="I5" s="42"/>
      <c r="J5" s="40"/>
      <c r="K5" s="40"/>
      <c r="L5" s="40"/>
      <c r="M5" s="40"/>
      <c r="N5" s="41"/>
    </row>
    <row r="6" spans="1:14" ht="15" customHeight="1" x14ac:dyDescent="0.25">
      <c r="A6" s="145" t="s">
        <v>73</v>
      </c>
      <c r="B6" s="105">
        <v>88410600</v>
      </c>
      <c r="C6" s="121">
        <v>12966888</v>
      </c>
      <c r="D6" s="105">
        <v>2947020</v>
      </c>
      <c r="E6" s="129">
        <v>4.2599999999999999E-2</v>
      </c>
      <c r="F6" s="130">
        <v>43343</v>
      </c>
      <c r="G6" s="144" t="s">
        <v>199</v>
      </c>
      <c r="I6" s="84" t="s">
        <v>74</v>
      </c>
      <c r="J6" s="85"/>
      <c r="K6" s="85"/>
      <c r="L6" s="85"/>
      <c r="M6" s="85"/>
      <c r="N6" s="86"/>
    </row>
    <row r="7" spans="1:14" ht="15" customHeight="1" x14ac:dyDescent="0.25">
      <c r="A7" s="143" t="s">
        <v>75</v>
      </c>
      <c r="B7" s="105">
        <v>37507500</v>
      </c>
      <c r="C7" s="131">
        <v>5501100</v>
      </c>
      <c r="D7" s="132">
        <v>1250250</v>
      </c>
      <c r="E7" s="133">
        <v>3.7199999999999997E-2</v>
      </c>
      <c r="F7" s="134" t="s">
        <v>199</v>
      </c>
      <c r="G7" s="146">
        <v>43404</v>
      </c>
      <c r="I7" s="84"/>
      <c r="J7" s="85"/>
      <c r="K7" s="85"/>
      <c r="L7" s="85"/>
      <c r="M7" s="85"/>
      <c r="N7" s="86"/>
    </row>
    <row r="8" spans="1:14" ht="15" customHeight="1" x14ac:dyDescent="0.25">
      <c r="A8" s="147" t="s">
        <v>76</v>
      </c>
      <c r="B8" s="148" t="s">
        <v>200</v>
      </c>
      <c r="C8" s="149">
        <f>SUM(C3:C7)</f>
        <v>37699596</v>
      </c>
      <c r="D8" s="149">
        <f>SUM(D3:D7)</f>
        <v>8568090</v>
      </c>
      <c r="E8" s="149"/>
      <c r="F8" s="149"/>
      <c r="G8" s="150"/>
      <c r="I8" s="87" t="s">
        <v>77</v>
      </c>
      <c r="J8" s="88"/>
      <c r="K8" s="88"/>
      <c r="L8" s="88"/>
      <c r="M8" s="88"/>
      <c r="N8" s="89"/>
    </row>
    <row r="9" spans="1:14" x14ac:dyDescent="0.25">
      <c r="A9" s="43"/>
      <c r="B9" s="44"/>
      <c r="C9" s="45"/>
      <c r="D9" s="46"/>
      <c r="E9" s="47"/>
      <c r="F9" s="48"/>
      <c r="G9" s="48"/>
      <c r="I9" s="87"/>
      <c r="J9" s="88"/>
      <c r="K9" s="88"/>
      <c r="L9" s="88"/>
      <c r="M9" s="88"/>
      <c r="N9" s="89"/>
    </row>
    <row r="10" spans="1:14" x14ac:dyDescent="0.25">
      <c r="I10" s="39" t="s">
        <v>78</v>
      </c>
      <c r="J10" s="40"/>
      <c r="K10" s="40"/>
      <c r="L10" s="40"/>
      <c r="M10" s="40"/>
      <c r="N10" s="41"/>
    </row>
    <row r="11" spans="1:14" x14ac:dyDescent="0.25">
      <c r="I11" s="42"/>
      <c r="J11" s="40"/>
      <c r="K11" s="40"/>
      <c r="L11" s="40"/>
      <c r="M11" s="40"/>
      <c r="N11" s="41"/>
    </row>
    <row r="12" spans="1:14" x14ac:dyDescent="0.25">
      <c r="I12" s="39" t="s">
        <v>79</v>
      </c>
      <c r="J12" s="40"/>
      <c r="K12" s="40"/>
      <c r="L12" s="40"/>
      <c r="M12" s="40"/>
      <c r="N12" s="41"/>
    </row>
    <row r="13" spans="1:14" x14ac:dyDescent="0.25">
      <c r="I13" s="84" t="s">
        <v>80</v>
      </c>
      <c r="J13" s="85"/>
      <c r="K13" s="85"/>
      <c r="L13" s="85"/>
      <c r="M13" s="85"/>
      <c r="N13" s="86"/>
    </row>
    <row r="14" spans="1:14" x14ac:dyDescent="0.25">
      <c r="I14" s="84"/>
      <c r="J14" s="85"/>
      <c r="K14" s="85"/>
      <c r="L14" s="85"/>
      <c r="M14" s="85"/>
      <c r="N14" s="86"/>
    </row>
    <row r="15" spans="1:14" x14ac:dyDescent="0.25">
      <c r="I15" s="39" t="s">
        <v>81</v>
      </c>
      <c r="J15" s="40"/>
      <c r="K15" s="40"/>
      <c r="L15" s="40"/>
      <c r="M15" s="40"/>
      <c r="N15" s="41"/>
    </row>
    <row r="16" spans="1:14" x14ac:dyDescent="0.25">
      <c r="I16" s="84" t="s">
        <v>82</v>
      </c>
      <c r="J16" s="85"/>
      <c r="K16" s="85"/>
      <c r="L16" s="85"/>
      <c r="M16" s="85"/>
      <c r="N16" s="86"/>
    </row>
    <row r="17" spans="9:14" x14ac:dyDescent="0.25">
      <c r="I17" s="84"/>
      <c r="J17" s="85"/>
      <c r="K17" s="85"/>
      <c r="L17" s="85"/>
      <c r="M17" s="85"/>
      <c r="N17" s="86"/>
    </row>
    <row r="18" spans="9:14" x14ac:dyDescent="0.25">
      <c r="I18" s="84" t="s">
        <v>83</v>
      </c>
      <c r="J18" s="85"/>
      <c r="K18" s="85"/>
      <c r="L18" s="85"/>
      <c r="M18" s="85"/>
      <c r="N18" s="86"/>
    </row>
    <row r="19" spans="9:14" ht="15.75" thickBot="1" x14ac:dyDescent="0.3">
      <c r="I19" s="90"/>
      <c r="J19" s="91"/>
      <c r="K19" s="91"/>
      <c r="L19" s="91"/>
      <c r="M19" s="91"/>
      <c r="N19" s="92"/>
    </row>
  </sheetData>
  <mergeCells count="6">
    <mergeCell ref="A1:G1"/>
    <mergeCell ref="I6:N7"/>
    <mergeCell ref="I8:N9"/>
    <mergeCell ref="I13:N14"/>
    <mergeCell ref="I16:N17"/>
    <mergeCell ref="I18:N19"/>
  </mergeCells>
  <pageMargins left="0.7" right="0.7" top="0.75" bottom="0.75" header="0.3" footer="0.3"/>
  <pageSetup paperSize="9" orientation="portrait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6"/>
  <sheetViews>
    <sheetView workbookViewId="0">
      <selection activeCell="I5" sqref="I5"/>
    </sheetView>
  </sheetViews>
  <sheetFormatPr defaultRowHeight="15" x14ac:dyDescent="0.25"/>
  <cols>
    <col min="1" max="1" width="14.7109375" bestFit="1" customWidth="1"/>
    <col min="2" max="2" width="14.7109375" customWidth="1"/>
    <col min="3" max="3" width="13.7109375" customWidth="1"/>
    <col min="4" max="4" width="21.140625" customWidth="1"/>
    <col min="5" max="5" width="12.85546875" customWidth="1"/>
    <col min="6" max="6" width="12.5703125" customWidth="1"/>
    <col min="7" max="7" width="12.42578125" bestFit="1" customWidth="1"/>
    <col min="8" max="8" width="13.7109375" customWidth="1"/>
    <col min="9" max="9" width="12.28515625" bestFit="1" customWidth="1"/>
  </cols>
  <sheetData>
    <row r="1" spans="1:9" ht="30.75" customHeight="1" x14ac:dyDescent="0.25">
      <c r="A1" s="50" t="s">
        <v>84</v>
      </c>
      <c r="B1" s="50" t="s">
        <v>62</v>
      </c>
      <c r="C1" s="50" t="s">
        <v>85</v>
      </c>
      <c r="D1" s="51" t="s">
        <v>86</v>
      </c>
      <c r="E1" s="50" t="s">
        <v>87</v>
      </c>
      <c r="F1" s="52" t="s">
        <v>88</v>
      </c>
      <c r="G1" s="52" t="s">
        <v>89</v>
      </c>
      <c r="H1" s="52" t="s">
        <v>90</v>
      </c>
      <c r="I1" s="52" t="s">
        <v>91</v>
      </c>
    </row>
    <row r="2" spans="1:9" x14ac:dyDescent="0.25">
      <c r="A2" s="53" t="s">
        <v>73</v>
      </c>
      <c r="B2" s="54">
        <v>23.32</v>
      </c>
      <c r="C2" s="55">
        <v>140.12</v>
      </c>
      <c r="D2" s="55">
        <f>B2*C2</f>
        <v>3267.5984000000003</v>
      </c>
      <c r="E2" s="55">
        <v>34</v>
      </c>
      <c r="F2" s="55">
        <f>D2+E2</f>
        <v>3301.5984000000003</v>
      </c>
      <c r="G2" s="152">
        <f>F2/B$14</f>
        <v>48.854667061260734</v>
      </c>
      <c r="H2" s="152">
        <f>F2/Курс!B$1</f>
        <v>43.248603615404768</v>
      </c>
      <c r="I2" s="153">
        <f>F2/Курс!B$2</f>
        <v>38.714803001876177</v>
      </c>
    </row>
    <row r="3" spans="1:9" x14ac:dyDescent="0.25">
      <c r="A3" s="53" t="s">
        <v>68</v>
      </c>
      <c r="B3" s="54">
        <v>31.19</v>
      </c>
      <c r="C3" s="55">
        <v>168.23</v>
      </c>
      <c r="D3" s="55">
        <f t="shared" ref="D3:D6" si="0">B3*C3</f>
        <v>5247.0936999999994</v>
      </c>
      <c r="E3" s="55">
        <v>45</v>
      </c>
      <c r="F3" s="55">
        <f t="shared" ref="F3:F6" si="1">D3+E3</f>
        <v>5292.0936999999994</v>
      </c>
      <c r="G3" s="152">
        <f t="shared" ref="G3:G6" si="2">F3/B$14</f>
        <v>78.308577981651368</v>
      </c>
      <c r="H3" s="152">
        <f>F3/Курс!B$1</f>
        <v>69.32268404506155</v>
      </c>
      <c r="I3" s="153">
        <f>F3/Курс!B$2</f>
        <v>62.055507739211997</v>
      </c>
    </row>
    <row r="4" spans="1:9" x14ac:dyDescent="0.25">
      <c r="A4" s="56" t="s">
        <v>75</v>
      </c>
      <c r="B4" s="54">
        <v>14.02</v>
      </c>
      <c r="C4" s="55">
        <v>98.87</v>
      </c>
      <c r="D4" s="55">
        <f t="shared" si="0"/>
        <v>1386.1574000000001</v>
      </c>
      <c r="E4" s="55">
        <v>26</v>
      </c>
      <c r="F4" s="55">
        <f t="shared" si="1"/>
        <v>1412.1574000000001</v>
      </c>
      <c r="G4" s="152">
        <f t="shared" si="2"/>
        <v>20.896084640426164</v>
      </c>
      <c r="H4" s="152">
        <f>F4/Курс!B$1</f>
        <v>18.498263033796174</v>
      </c>
      <c r="I4" s="153">
        <f>F4/Курс!B$2</f>
        <v>16.559068949343342</v>
      </c>
    </row>
    <row r="5" spans="1:9" x14ac:dyDescent="0.25">
      <c r="A5" s="53" t="s">
        <v>70</v>
      </c>
      <c r="B5" s="54">
        <v>4.29</v>
      </c>
      <c r="C5" s="55">
        <v>345.73</v>
      </c>
      <c r="D5" s="55">
        <f t="shared" si="0"/>
        <v>1483.1817000000001</v>
      </c>
      <c r="E5" s="55">
        <v>23</v>
      </c>
      <c r="F5" s="55">
        <f t="shared" si="1"/>
        <v>1506.1817000000001</v>
      </c>
      <c r="G5" s="152">
        <f t="shared" si="2"/>
        <v>22.287388280556378</v>
      </c>
      <c r="H5" s="152">
        <f>F5/Курс!B$1</f>
        <v>19.729914854597851</v>
      </c>
      <c r="I5" s="153">
        <f>F5/Курс!B$2</f>
        <v>17.661605300187617</v>
      </c>
    </row>
    <row r="6" spans="1:9" x14ac:dyDescent="0.25">
      <c r="A6" s="53" t="s">
        <v>72</v>
      </c>
      <c r="B6" s="54">
        <v>26.56</v>
      </c>
      <c r="C6" s="55">
        <v>348.01</v>
      </c>
      <c r="D6" s="55">
        <f t="shared" si="0"/>
        <v>9243.1455999999998</v>
      </c>
      <c r="E6" s="55">
        <v>37</v>
      </c>
      <c r="F6" s="55">
        <f t="shared" si="1"/>
        <v>9280.1455999999998</v>
      </c>
      <c r="G6" s="152">
        <f t="shared" si="2"/>
        <v>137.32088783663806</v>
      </c>
      <c r="H6" s="152">
        <f>F6/Курс!B$1</f>
        <v>121.56334293948126</v>
      </c>
      <c r="I6" s="153">
        <f>F6/Курс!B$2</f>
        <v>108.81971857410882</v>
      </c>
    </row>
    <row r="7" spans="1:9" x14ac:dyDescent="0.25">
      <c r="A7" s="54" t="s">
        <v>76</v>
      </c>
      <c r="B7" s="51">
        <f>SUM(B2:B6)</f>
        <v>99.38000000000001</v>
      </c>
      <c r="C7" s="57"/>
      <c r="D7" s="154">
        <f>SUM(D2:D6)</f>
        <v>20627.176800000001</v>
      </c>
      <c r="E7" s="154">
        <f t="shared" ref="E7:I7" si="3">SUM(E2:E6)</f>
        <v>165</v>
      </c>
      <c r="F7" s="154">
        <f t="shared" si="3"/>
        <v>20792.176800000001</v>
      </c>
      <c r="G7" s="154">
        <f t="shared" si="3"/>
        <v>307.66760580053267</v>
      </c>
      <c r="H7" s="154">
        <f t="shared" si="3"/>
        <v>272.36280848834156</v>
      </c>
      <c r="I7" s="154">
        <f t="shared" si="3"/>
        <v>243.81070356472793</v>
      </c>
    </row>
    <row r="14" spans="1:9" x14ac:dyDescent="0.25">
      <c r="A14" t="s">
        <v>92</v>
      </c>
      <c r="B14" s="151">
        <v>67.58</v>
      </c>
    </row>
    <row r="15" spans="1:9" x14ac:dyDescent="0.25">
      <c r="A15" t="s">
        <v>201</v>
      </c>
    </row>
    <row r="16" spans="1:9" x14ac:dyDescent="0.25">
      <c r="A16" t="s">
        <v>202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"/>
  <sheetViews>
    <sheetView workbookViewId="0">
      <selection activeCell="D5" sqref="D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93</v>
      </c>
      <c r="B1" s="155">
        <v>76.34</v>
      </c>
    </row>
    <row r="2" spans="1:2" x14ac:dyDescent="0.25">
      <c r="A2" t="s">
        <v>94</v>
      </c>
      <c r="B2" s="155">
        <v>85.28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4"/>
  <sheetViews>
    <sheetView zoomScaleNormal="100" zoomScaleSheetLayoutView="100" workbookViewId="0">
      <selection activeCell="C25" sqref="C25"/>
    </sheetView>
  </sheetViews>
  <sheetFormatPr defaultRowHeight="15" customHeight="1" x14ac:dyDescent="0.2"/>
  <cols>
    <col min="1" max="1" width="13" style="63" bestFit="1" customWidth="1"/>
    <col min="2" max="2" width="12.5703125" style="64" customWidth="1"/>
    <col min="3" max="3" width="9.42578125" style="63" customWidth="1"/>
    <col min="4" max="4" width="13.85546875" style="64" customWidth="1"/>
    <col min="5" max="16384" width="9.140625" style="63"/>
  </cols>
  <sheetData>
    <row r="1" spans="1:4" s="60" customFormat="1" ht="15" customHeight="1" x14ac:dyDescent="0.25">
      <c r="A1" s="58" t="s">
        <v>95</v>
      </c>
      <c r="B1" s="59" t="s">
        <v>85</v>
      </c>
      <c r="C1" s="58" t="s">
        <v>96</v>
      </c>
      <c r="D1" s="59" t="s">
        <v>97</v>
      </c>
    </row>
    <row r="2" spans="1:4" ht="15" customHeight="1" x14ac:dyDescent="0.25">
      <c r="A2" s="61" t="s">
        <v>98</v>
      </c>
      <c r="B2" s="62">
        <v>1252</v>
      </c>
      <c r="C2" s="61">
        <v>51</v>
      </c>
      <c r="D2" s="62">
        <f>C2*B2</f>
        <v>63852</v>
      </c>
    </row>
    <row r="3" spans="1:4" ht="15" customHeight="1" x14ac:dyDescent="0.25">
      <c r="A3" s="61" t="s">
        <v>99</v>
      </c>
      <c r="B3" s="62">
        <v>1252</v>
      </c>
      <c r="C3" s="61">
        <v>11</v>
      </c>
      <c r="D3" s="62">
        <f>C3*B3</f>
        <v>13772</v>
      </c>
    </row>
    <row r="4" spans="1:4" ht="15" customHeight="1" x14ac:dyDescent="0.25">
      <c r="A4" s="61" t="s">
        <v>100</v>
      </c>
      <c r="B4" s="62">
        <v>788</v>
      </c>
      <c r="C4" s="61">
        <v>87</v>
      </c>
      <c r="D4" s="62">
        <f>C4*B4</f>
        <v>68556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Задание 1 ( автозаполнение )</vt:lpstr>
      <vt:lpstr> AutoFill (свои списки)</vt:lpstr>
      <vt:lpstr>Expedition</vt:lpstr>
      <vt:lpstr>Flash Fill</vt:lpstr>
      <vt:lpstr>Format Cells Custom</vt:lpstr>
      <vt:lpstr>Таблица 1</vt:lpstr>
      <vt:lpstr>Таб.2 (абсол. ссылка)</vt:lpstr>
      <vt:lpstr>Курс</vt:lpstr>
      <vt:lpstr>Январь</vt:lpstr>
      <vt:lpstr>Февраль</vt:lpstr>
      <vt:lpstr>Март</vt:lpstr>
      <vt:lpstr>1 квартал</vt:lpstr>
      <vt:lpstr>Практика</vt:lpstr>
      <vt:lpstr>Category_Totals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pupil</cp:lastModifiedBy>
  <dcterms:created xsi:type="dcterms:W3CDTF">2007-10-04T08:25:56Z</dcterms:created>
  <dcterms:modified xsi:type="dcterms:W3CDTF">2018-11-15T11:46:59Z</dcterms:modified>
  <cp:category>Обучение</cp:category>
</cp:coreProperties>
</file>