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wulic\Documents\GitHub\urban_climate_and_who\_0_docs\"/>
    </mc:Choice>
  </mc:AlternateContent>
  <xr:revisionPtr revIDLastSave="0" documentId="13_ncr:1_{7D54C905-3141-469A-93C4-DAC53E32461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BUBBLE" sheetId="1" r:id="rId1"/>
    <sheet name="Vancouve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0" i="1" l="1"/>
  <c r="H29" i="1"/>
  <c r="H28" i="1"/>
  <c r="C32" i="1" s="1"/>
  <c r="G29" i="1"/>
  <c r="C31" i="1" s="1"/>
  <c r="G30" i="1"/>
  <c r="G28" i="1"/>
  <c r="C26" i="1"/>
  <c r="C25" i="1"/>
  <c r="H23" i="1"/>
  <c r="H24" i="1"/>
  <c r="H22" i="1"/>
  <c r="G23" i="1"/>
  <c r="G24" i="1"/>
  <c r="G22" i="1"/>
  <c r="C20" i="1"/>
  <c r="C19" i="1"/>
  <c r="H18" i="1"/>
  <c r="H17" i="1"/>
  <c r="G18" i="1"/>
  <c r="G17" i="1"/>
  <c r="H13" i="1"/>
  <c r="H12" i="1"/>
  <c r="C15" i="1" s="1"/>
  <c r="G13" i="1"/>
  <c r="G12" i="1"/>
  <c r="C14" i="1" s="1"/>
  <c r="H4" i="1"/>
  <c r="H5" i="1"/>
  <c r="H6" i="1"/>
  <c r="H7" i="1"/>
  <c r="H8" i="1"/>
  <c r="H3" i="1"/>
  <c r="C10" i="1" s="1"/>
  <c r="G4" i="1"/>
  <c r="G5" i="1"/>
  <c r="G6" i="1"/>
  <c r="G7" i="1"/>
  <c r="G8" i="1"/>
  <c r="G3" i="1"/>
  <c r="C9" i="1" s="1"/>
</calcChain>
</file>

<file path=xl/sharedStrings.xml><?xml version="1.0" encoding="utf-8"?>
<sst xmlns="http://schemas.openxmlformats.org/spreadsheetml/2006/main" count="39" uniqueCount="26">
  <si>
    <t>Thermal conductivity[W/m/K]</t>
  </si>
  <si>
    <t>Density[kg/m3]</t>
  </si>
  <si>
    <t>specific heat capacity[J/kg/K]</t>
  </si>
  <si>
    <t>Concrete</t>
  </si>
  <si>
    <t>BaselWall</t>
  </si>
  <si>
    <t>[mat1]Stucco</t>
  </si>
  <si>
    <t>[mat2]Concrete</t>
  </si>
  <si>
    <t>[mat3]Gypsum</t>
  </si>
  <si>
    <t>Thickness[m]</t>
  </si>
  <si>
    <t>Steel Frame Res Ext Wall</t>
  </si>
  <si>
    <t>M10 200mm concrete block</t>
  </si>
  <si>
    <t>I01 30mm insulation board</t>
  </si>
  <si>
    <t>Area = 1m2</t>
  </si>
  <si>
    <t>Total thermal resistance [K/W]</t>
  </si>
  <si>
    <t>Total thermal capacitance[J/K]</t>
  </si>
  <si>
    <t>Thermal resistance[K/W]</t>
  </si>
  <si>
    <t xml:space="preserve"> Thermal Capacitance[J/K]</t>
  </si>
  <si>
    <t>Volumetric heat capacity [J/m3/K]</t>
  </si>
  <si>
    <t>BaselRoof</t>
  </si>
  <si>
    <t>mat</t>
  </si>
  <si>
    <t>IEAD Res Roof</t>
  </si>
  <si>
    <t>F14 Slate or tile</t>
  </si>
  <si>
    <t>Std AC02</t>
  </si>
  <si>
    <t>UWG Roof</t>
  </si>
  <si>
    <t>Tiles</t>
  </si>
  <si>
    <t>Insulation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</si>
</sst>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3" xfId="0" applyBorder="1" applyAlignment="1">
      <alignment horizontal="center"/>
    </xf>
    <xf numFmtId="11" fontId="0" fillId="0" borderId="2" xfId="0" applyNumberFormat="1" applyBorder="1" applyAlignment="1">
      <alignment horizontal="center"/>
    </xf>
    <xf numFmtId="11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2"/>
  <sheetViews>
    <sheetView tabSelected="1" topLeftCell="A10" workbookViewId="0">
      <selection activeCell="A28" sqref="A28:A32"/>
    </sheetView>
  </sheetViews>
  <sheetFormatPr defaultRowHeight="14.4" x14ac:dyDescent="0.3"/>
  <cols>
    <col min="1" max="1" width="21.5546875" bestFit="1" customWidth="1"/>
    <col min="2" max="2" width="27.109375" customWidth="1"/>
    <col min="3" max="3" width="12.109375" bestFit="1" customWidth="1"/>
    <col min="4" max="4" width="26.88671875" bestFit="1" customWidth="1"/>
    <col min="5" max="5" width="14.21875" bestFit="1" customWidth="1"/>
    <col min="6" max="6" width="26.21875" bestFit="1" customWidth="1"/>
    <col min="7" max="7" width="22.109375" bestFit="1" customWidth="1"/>
    <col min="8" max="8" width="23.33203125" bestFit="1" customWidth="1"/>
  </cols>
  <sheetData>
    <row r="1" spans="1:8" x14ac:dyDescent="0.3">
      <c r="A1" s="2"/>
      <c r="B1" s="2"/>
      <c r="C1" s="2"/>
      <c r="D1" s="2"/>
      <c r="E1" s="1" t="s">
        <v>17</v>
      </c>
      <c r="F1" s="1"/>
      <c r="G1" s="2"/>
      <c r="H1" s="2"/>
    </row>
    <row r="2" spans="1:8" x14ac:dyDescent="0.3">
      <c r="A2" s="4" t="s">
        <v>12</v>
      </c>
      <c r="B2" s="4"/>
      <c r="C2" s="4" t="s">
        <v>8</v>
      </c>
      <c r="D2" s="4" t="s">
        <v>0</v>
      </c>
      <c r="E2" s="4" t="s">
        <v>1</v>
      </c>
      <c r="F2" s="4" t="s">
        <v>2</v>
      </c>
      <c r="G2" s="4" t="s">
        <v>15</v>
      </c>
      <c r="H2" s="4" t="s">
        <v>16</v>
      </c>
    </row>
    <row r="3" spans="1:8" x14ac:dyDescent="0.3">
      <c r="A3" s="1" t="s">
        <v>4</v>
      </c>
      <c r="B3" s="2" t="s">
        <v>5</v>
      </c>
      <c r="C3" s="2">
        <v>2.5399999999999999E-2</v>
      </c>
      <c r="D3" s="2">
        <v>0.69179999999999997</v>
      </c>
      <c r="E3" s="2">
        <v>1858</v>
      </c>
      <c r="F3" s="2">
        <v>837</v>
      </c>
      <c r="G3" s="2">
        <f>C3/D3</f>
        <v>3.6715813819022836E-2</v>
      </c>
      <c r="H3" s="2">
        <f>E3*C3*F3</f>
        <v>39500.708399999996</v>
      </c>
    </row>
    <row r="4" spans="1:8" x14ac:dyDescent="0.3">
      <c r="A4" s="1"/>
      <c r="B4" s="2" t="s">
        <v>6</v>
      </c>
      <c r="C4" s="2">
        <v>5.0799999999999998E-2</v>
      </c>
      <c r="D4" s="2">
        <v>1.3109999999999999</v>
      </c>
      <c r="E4" s="2">
        <v>2240</v>
      </c>
      <c r="F4" s="2">
        <v>836.8</v>
      </c>
      <c r="G4" s="2">
        <f t="shared" ref="G4:G13" si="0">C4/D4</f>
        <v>3.8749046529366893E-2</v>
      </c>
      <c r="H4" s="2">
        <f t="shared" ref="H4:H8" si="1">E4*C4*F4</f>
        <v>95221.145599999989</v>
      </c>
    </row>
    <row r="5" spans="1:8" x14ac:dyDescent="0.3">
      <c r="A5" s="1"/>
      <c r="B5" s="2" t="s">
        <v>6</v>
      </c>
      <c r="C5" s="2">
        <v>5.0799999999999998E-2</v>
      </c>
      <c r="D5" s="2">
        <v>1.3109999999999999</v>
      </c>
      <c r="E5" s="2">
        <v>2240</v>
      </c>
      <c r="F5" s="2">
        <v>836.8</v>
      </c>
      <c r="G5" s="2">
        <f t="shared" si="0"/>
        <v>3.8749046529366893E-2</v>
      </c>
      <c r="H5" s="2">
        <f t="shared" si="1"/>
        <v>95221.145599999989</v>
      </c>
    </row>
    <row r="6" spans="1:8" x14ac:dyDescent="0.3">
      <c r="A6" s="1"/>
      <c r="B6" s="2" t="s">
        <v>6</v>
      </c>
      <c r="C6" s="2">
        <v>5.0799999999999998E-2</v>
      </c>
      <c r="D6" s="2">
        <v>1.3109999999999999</v>
      </c>
      <c r="E6" s="2">
        <v>2240</v>
      </c>
      <c r="F6" s="2">
        <v>836.8</v>
      </c>
      <c r="G6" s="2">
        <f t="shared" si="0"/>
        <v>3.8749046529366893E-2</v>
      </c>
      <c r="H6" s="2">
        <f t="shared" si="1"/>
        <v>95221.145599999989</v>
      </c>
    </row>
    <row r="7" spans="1:8" x14ac:dyDescent="0.3">
      <c r="A7" s="1"/>
      <c r="B7" s="2" t="s">
        <v>6</v>
      </c>
      <c r="C7" s="2">
        <v>5.0799999999999998E-2</v>
      </c>
      <c r="D7" s="2">
        <v>1.3109999999999999</v>
      </c>
      <c r="E7" s="2">
        <v>2240</v>
      </c>
      <c r="F7" s="2">
        <v>836.8</v>
      </c>
      <c r="G7" s="2">
        <f t="shared" si="0"/>
        <v>3.8749046529366893E-2</v>
      </c>
      <c r="H7" s="2">
        <f t="shared" si="1"/>
        <v>95221.145599999989</v>
      </c>
    </row>
    <row r="8" spans="1:8" x14ac:dyDescent="0.3">
      <c r="A8" s="1"/>
      <c r="B8" s="2" t="s">
        <v>7</v>
      </c>
      <c r="C8" s="2">
        <v>1.2699999999999999E-2</v>
      </c>
      <c r="D8" s="2">
        <v>0.16</v>
      </c>
      <c r="E8" s="2">
        <v>784.9</v>
      </c>
      <c r="F8" s="2">
        <v>830</v>
      </c>
      <c r="G8" s="2">
        <f t="shared" si="0"/>
        <v>7.9375000000000001E-2</v>
      </c>
      <c r="H8" s="2">
        <f t="shared" si="1"/>
        <v>8273.6309000000001</v>
      </c>
    </row>
    <row r="9" spans="1:8" x14ac:dyDescent="0.3">
      <c r="A9" s="1"/>
      <c r="B9" s="2" t="s">
        <v>13</v>
      </c>
      <c r="C9" s="2">
        <f>SUM(G3:G8)</f>
        <v>0.27108699993649044</v>
      </c>
      <c r="D9" s="2"/>
      <c r="E9" s="2"/>
      <c r="F9" s="2"/>
      <c r="G9" s="2"/>
      <c r="H9" s="2"/>
    </row>
    <row r="10" spans="1:8" x14ac:dyDescent="0.3">
      <c r="A10" s="1"/>
      <c r="B10" s="2" t="s">
        <v>14</v>
      </c>
      <c r="C10" s="2">
        <f>SUM(H3:H8)</f>
        <v>428658.92169999995</v>
      </c>
      <c r="D10" s="2"/>
      <c r="E10" s="2"/>
      <c r="F10" s="2"/>
      <c r="G10" s="2"/>
      <c r="H10" s="2"/>
    </row>
    <row r="12" spans="1:8" x14ac:dyDescent="0.3">
      <c r="A12" s="1" t="s">
        <v>9</v>
      </c>
      <c r="B12" s="2" t="s">
        <v>10</v>
      </c>
      <c r="C12" s="2">
        <v>0.20319999999999999</v>
      </c>
      <c r="D12" s="2">
        <v>1.3260000000000001</v>
      </c>
      <c r="E12" s="2">
        <v>1842</v>
      </c>
      <c r="F12" s="2">
        <v>912</v>
      </c>
      <c r="G12" s="2">
        <f t="shared" si="0"/>
        <v>0.15324283559577676</v>
      </c>
      <c r="H12" s="2">
        <f>E12*C12*F12</f>
        <v>341356.49280000001</v>
      </c>
    </row>
    <row r="13" spans="1:8" x14ac:dyDescent="0.3">
      <c r="A13" s="1"/>
      <c r="B13" s="2" t="s">
        <v>11</v>
      </c>
      <c r="C13" s="2">
        <v>0.03</v>
      </c>
      <c r="D13" s="2">
        <v>0.03</v>
      </c>
      <c r="E13" s="2">
        <v>43</v>
      </c>
      <c r="F13" s="2">
        <v>1210</v>
      </c>
      <c r="G13" s="2">
        <f t="shared" si="0"/>
        <v>1</v>
      </c>
      <c r="H13" s="2">
        <f>E13*C13*F13</f>
        <v>1560.9</v>
      </c>
    </row>
    <row r="14" spans="1:8" x14ac:dyDescent="0.3">
      <c r="A14" s="1"/>
      <c r="B14" s="2" t="s">
        <v>13</v>
      </c>
      <c r="C14" s="2">
        <f>SUM(G12:G13)</f>
        <v>1.1532428355957767</v>
      </c>
      <c r="D14" s="2"/>
      <c r="E14" s="2"/>
      <c r="F14" s="2"/>
      <c r="G14" s="2"/>
      <c r="H14" s="2"/>
    </row>
    <row r="15" spans="1:8" x14ac:dyDescent="0.3">
      <c r="A15" s="1"/>
      <c r="B15" s="2" t="s">
        <v>14</v>
      </c>
      <c r="C15" s="2">
        <f>SUM(H12:H13)</f>
        <v>342917.39280000003</v>
      </c>
      <c r="D15" s="2"/>
      <c r="E15" s="2"/>
      <c r="F15" s="2"/>
      <c r="G15" s="2"/>
      <c r="H15" s="2"/>
    </row>
    <row r="17" spans="1:8" x14ac:dyDescent="0.3">
      <c r="A17" s="1" t="s">
        <v>18</v>
      </c>
      <c r="B17" s="2" t="s">
        <v>19</v>
      </c>
      <c r="C17" s="2">
        <v>5.8189999999999999E-2</v>
      </c>
      <c r="D17" s="2">
        <v>0.94</v>
      </c>
      <c r="E17" s="3">
        <v>1400000</v>
      </c>
      <c r="F17" s="3"/>
      <c r="G17" s="2">
        <f>C17/D17</f>
        <v>6.1904255319148942E-2</v>
      </c>
      <c r="H17" s="2">
        <f>E17*C17</f>
        <v>81466</v>
      </c>
    </row>
    <row r="18" spans="1:8" x14ac:dyDescent="0.3">
      <c r="A18" s="1"/>
      <c r="B18" s="2" t="s">
        <v>19</v>
      </c>
      <c r="C18" s="2">
        <v>5.8189999999999999E-2</v>
      </c>
      <c r="D18" s="2">
        <v>0.94</v>
      </c>
      <c r="E18" s="3">
        <v>1400000</v>
      </c>
      <c r="F18" s="3"/>
      <c r="G18" s="2">
        <f>C18/D18</f>
        <v>6.1904255319148942E-2</v>
      </c>
      <c r="H18" s="2">
        <f>E18*C18</f>
        <v>81466</v>
      </c>
    </row>
    <row r="19" spans="1:8" x14ac:dyDescent="0.3">
      <c r="A19" s="1"/>
      <c r="B19" s="2" t="s">
        <v>13</v>
      </c>
      <c r="C19" s="2">
        <f>G17+G18</f>
        <v>0.12380851063829788</v>
      </c>
      <c r="D19" s="2"/>
      <c r="E19" s="2"/>
      <c r="F19" s="2"/>
      <c r="G19" s="2"/>
      <c r="H19" s="2"/>
    </row>
    <row r="20" spans="1:8" x14ac:dyDescent="0.3">
      <c r="A20" s="1"/>
      <c r="B20" s="2" t="s">
        <v>14</v>
      </c>
      <c r="C20" s="2">
        <f>H17+H18</f>
        <v>162932</v>
      </c>
      <c r="D20" s="2"/>
      <c r="E20" s="2"/>
      <c r="F20" s="2"/>
      <c r="G20" s="2"/>
      <c r="H20" s="2"/>
    </row>
    <row r="22" spans="1:8" x14ac:dyDescent="0.3">
      <c r="A22" s="1" t="s">
        <v>20</v>
      </c>
      <c r="B22" s="2" t="s">
        <v>21</v>
      </c>
      <c r="C22" s="2">
        <v>1.2699999999999999E-2</v>
      </c>
      <c r="D22" s="2">
        <v>0.06</v>
      </c>
      <c r="E22" s="2">
        <v>1920</v>
      </c>
      <c r="F22" s="2">
        <v>1260</v>
      </c>
      <c r="G22" s="2">
        <f>C22/D22</f>
        <v>0.21166666666666667</v>
      </c>
      <c r="H22" s="2">
        <f>C22*E22*F22</f>
        <v>30723.84</v>
      </c>
    </row>
    <row r="23" spans="1:8" x14ac:dyDescent="0.3">
      <c r="A23" s="1"/>
      <c r="B23" s="2" t="s">
        <v>22</v>
      </c>
      <c r="C23" s="2">
        <v>1.2699999999999999E-2</v>
      </c>
      <c r="D23" s="2">
        <v>5.7000000000000002E-2</v>
      </c>
      <c r="E23" s="2">
        <v>288</v>
      </c>
      <c r="F23" s="2">
        <v>1339</v>
      </c>
      <c r="G23" s="2">
        <f t="shared" ref="G23:G24" si="2">C23/D23</f>
        <v>0.22280701754385962</v>
      </c>
      <c r="H23" s="2">
        <f t="shared" ref="H23:H24" si="3">C23*E23*F23</f>
        <v>4897.5263999999997</v>
      </c>
    </row>
    <row r="24" spans="1:8" x14ac:dyDescent="0.3">
      <c r="A24" s="1"/>
      <c r="B24" s="2" t="s">
        <v>11</v>
      </c>
      <c r="C24" s="2">
        <v>0.03</v>
      </c>
      <c r="D24" s="2">
        <v>0.03</v>
      </c>
      <c r="E24" s="2">
        <v>43</v>
      </c>
      <c r="F24" s="2">
        <v>1210</v>
      </c>
      <c r="G24" s="2">
        <f t="shared" si="2"/>
        <v>1</v>
      </c>
      <c r="H24" s="2">
        <f t="shared" si="3"/>
        <v>1560.9</v>
      </c>
    </row>
    <row r="25" spans="1:8" x14ac:dyDescent="0.3">
      <c r="A25" s="1"/>
      <c r="B25" s="2" t="s">
        <v>13</v>
      </c>
      <c r="C25" s="2">
        <f>SUM(G22:G24)</f>
        <v>1.4344736842105263</v>
      </c>
      <c r="D25" s="2"/>
      <c r="E25" s="2"/>
      <c r="F25" s="2"/>
      <c r="G25" s="2"/>
      <c r="H25" s="2"/>
    </row>
    <row r="26" spans="1:8" x14ac:dyDescent="0.3">
      <c r="A26" s="1"/>
      <c r="B26" s="2" t="s">
        <v>14</v>
      </c>
      <c r="C26" s="2">
        <f>SUM(H22:H24)</f>
        <v>37182.2664</v>
      </c>
      <c r="D26" s="2"/>
      <c r="E26" s="2"/>
      <c r="F26" s="2"/>
      <c r="G26" s="2"/>
      <c r="H26" s="2"/>
    </row>
    <row r="28" spans="1:8" x14ac:dyDescent="0.3">
      <c r="A28" s="1" t="s">
        <v>23</v>
      </c>
      <c r="B28" s="2" t="s">
        <v>24</v>
      </c>
      <c r="C28" s="2">
        <v>0.06</v>
      </c>
      <c r="D28" s="2">
        <v>1.1499999999999999</v>
      </c>
      <c r="E28" s="6">
        <v>1600000</v>
      </c>
      <c r="F28" s="5"/>
      <c r="G28" s="2">
        <f>C28/D28</f>
        <v>5.2173913043478265E-2</v>
      </c>
      <c r="H28" s="7">
        <f>C28*E28</f>
        <v>96000</v>
      </c>
    </row>
    <row r="29" spans="1:8" x14ac:dyDescent="0.3">
      <c r="A29" s="1"/>
      <c r="B29" s="2" t="s">
        <v>3</v>
      </c>
      <c r="C29" s="2">
        <v>0.2</v>
      </c>
      <c r="D29" s="2">
        <v>0.93</v>
      </c>
      <c r="E29" s="6">
        <v>1500000</v>
      </c>
      <c r="F29" s="5"/>
      <c r="G29" s="2">
        <f t="shared" ref="G29:G30" si="4">C29/D29</f>
        <v>0.21505376344086022</v>
      </c>
      <c r="H29" s="7">
        <f t="shared" ref="H29:H30" si="5">C29*E29</f>
        <v>300000</v>
      </c>
    </row>
    <row r="30" spans="1:8" x14ac:dyDescent="0.3">
      <c r="A30" s="1"/>
      <c r="B30" s="2" t="s">
        <v>25</v>
      </c>
      <c r="C30" s="2">
        <v>0.03</v>
      </c>
      <c r="D30" s="2">
        <v>0.03</v>
      </c>
      <c r="E30" s="2">
        <v>43</v>
      </c>
      <c r="F30" s="2">
        <v>1210</v>
      </c>
      <c r="G30" s="2">
        <f t="shared" si="4"/>
        <v>1</v>
      </c>
      <c r="H30" s="7">
        <f>C30*E30*F30</f>
        <v>1560.9</v>
      </c>
    </row>
    <row r="31" spans="1:8" x14ac:dyDescent="0.3">
      <c r="A31" s="1"/>
      <c r="B31" s="2" t="s">
        <v>13</v>
      </c>
      <c r="C31" s="2">
        <f>SUM(G28:G30)</f>
        <v>1.2672276764843384</v>
      </c>
      <c r="D31" s="2"/>
      <c r="E31" s="2"/>
      <c r="F31" s="2"/>
      <c r="G31" s="2"/>
      <c r="H31" s="2"/>
    </row>
    <row r="32" spans="1:8" x14ac:dyDescent="0.3">
      <c r="A32" s="1"/>
      <c r="B32" s="2" t="s">
        <v>14</v>
      </c>
      <c r="C32" s="2">
        <f>SUM(H28:H28)</f>
        <v>96000</v>
      </c>
      <c r="D32" s="2"/>
      <c r="E32" s="2"/>
      <c r="F32" s="2"/>
      <c r="G32" s="2"/>
      <c r="H32" s="2"/>
    </row>
  </sheetData>
  <mergeCells count="10">
    <mergeCell ref="A22:A26"/>
    <mergeCell ref="A28:A32"/>
    <mergeCell ref="E28:F28"/>
    <mergeCell ref="E29:F29"/>
    <mergeCell ref="A3:A10"/>
    <mergeCell ref="A12:A15"/>
    <mergeCell ref="E1:F1"/>
    <mergeCell ref="E17:F17"/>
    <mergeCell ref="E18:F18"/>
    <mergeCell ref="A17:A20"/>
  </mergeCells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8A484-C3B9-44D5-9EE1-DC453CF20BD3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BUBBLE</vt:lpstr>
      <vt:lpstr>Vancouver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Lichen Wu</dc:creator>
  <cp:lastModifiedBy>lichen wu</cp:lastModifiedBy>
  <dcterms:created xsi:type="dcterms:W3CDTF">2015-06-05T18:17:20Z</dcterms:created>
  <dcterms:modified xsi:type="dcterms:W3CDTF">2022-10-20T01:46:26Z</dcterms:modified>
</cp:coreProperties>
</file>