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bea\Documents\MSBA\Optimization\Team 13 Final Project\Team13\"/>
    </mc:Choice>
  </mc:AlternateContent>
  <xr:revisionPtr revIDLastSave="0" documentId="13_ncr:1_{7A3D2274-63E7-479B-BF2B-42627E905DE4}" xr6:coauthVersionLast="47" xr6:coauthVersionMax="47" xr10:uidLastSave="{00000000-0000-0000-0000-000000000000}"/>
  <bookViews>
    <workbookView xWindow="-98" yWindow="-98" windowWidth="22695" windowHeight="14476" xr2:uid="{E24EEDF3-20C6-45B8-83AD-3F5A33541D49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N13" i="1"/>
  <c r="X13" i="1"/>
  <c r="X14" i="1"/>
  <c r="X15" i="1"/>
  <c r="X16" i="1"/>
  <c r="X17" i="1"/>
  <c r="X18" i="1"/>
  <c r="X19" i="1"/>
  <c r="X20" i="1"/>
  <c r="X21" i="1"/>
  <c r="X12" i="1"/>
  <c r="W13" i="1"/>
  <c r="W14" i="1"/>
  <c r="W15" i="1"/>
  <c r="W16" i="1"/>
  <c r="W17" i="1"/>
  <c r="W18" i="1"/>
  <c r="W19" i="1"/>
  <c r="W20" i="1"/>
  <c r="W21" i="1"/>
  <c r="W12" i="1"/>
  <c r="V13" i="1"/>
  <c r="V14" i="1"/>
  <c r="V15" i="1"/>
  <c r="V16" i="1"/>
  <c r="V17" i="1"/>
  <c r="V18" i="1"/>
  <c r="V19" i="1"/>
  <c r="V20" i="1"/>
  <c r="V21" i="1"/>
  <c r="V12" i="1"/>
  <c r="U13" i="1"/>
  <c r="U14" i="1"/>
  <c r="U15" i="1"/>
  <c r="U16" i="1"/>
  <c r="U17" i="1"/>
  <c r="U18" i="1"/>
  <c r="U19" i="1"/>
  <c r="U20" i="1"/>
  <c r="U21" i="1"/>
  <c r="U12" i="1"/>
  <c r="T13" i="1"/>
  <c r="T14" i="1"/>
  <c r="T15" i="1"/>
  <c r="T16" i="1"/>
  <c r="T17" i="1"/>
  <c r="T18" i="1"/>
  <c r="T19" i="1"/>
  <c r="T20" i="1"/>
  <c r="T21" i="1"/>
  <c r="T12" i="1"/>
  <c r="H13" i="1"/>
  <c r="E13" i="1"/>
  <c r="H16" i="1"/>
  <c r="H14" i="1"/>
  <c r="I14" i="1"/>
  <c r="H15" i="1"/>
  <c r="I15" i="1"/>
  <c r="I16" i="1"/>
  <c r="H17" i="1"/>
  <c r="I17" i="1"/>
  <c r="H18" i="1"/>
  <c r="I18" i="1"/>
  <c r="H19" i="1"/>
  <c r="I19" i="1"/>
  <c r="H20" i="1"/>
  <c r="I20" i="1"/>
  <c r="H21" i="1"/>
  <c r="I21" i="1"/>
  <c r="I13" i="1"/>
  <c r="E14" i="1"/>
  <c r="E15" i="1"/>
  <c r="E16" i="1"/>
  <c r="E17" i="1"/>
  <c r="E18" i="1"/>
  <c r="E19" i="1"/>
  <c r="E20" i="1"/>
  <c r="E21" i="1"/>
  <c r="D13" i="1"/>
  <c r="C13" i="1"/>
  <c r="F13" i="1"/>
  <c r="G13" i="1"/>
  <c r="J13" i="1"/>
  <c r="D14" i="1"/>
  <c r="F14" i="1"/>
  <c r="G14" i="1"/>
  <c r="J14" i="1"/>
  <c r="D15" i="1"/>
  <c r="F15" i="1"/>
  <c r="G15" i="1"/>
  <c r="J15" i="1"/>
  <c r="D16" i="1"/>
  <c r="F16" i="1"/>
  <c r="G16" i="1"/>
  <c r="J16" i="1"/>
  <c r="D17" i="1"/>
  <c r="F17" i="1"/>
  <c r="G17" i="1"/>
  <c r="J17" i="1"/>
  <c r="D18" i="1"/>
  <c r="F18" i="1"/>
  <c r="G18" i="1"/>
  <c r="J18" i="1"/>
  <c r="D19" i="1"/>
  <c r="F19" i="1"/>
  <c r="G19" i="1"/>
  <c r="J19" i="1"/>
  <c r="D20" i="1"/>
  <c r="F20" i="1"/>
  <c r="G20" i="1"/>
  <c r="J20" i="1"/>
  <c r="D21" i="1"/>
  <c r="F21" i="1"/>
  <c r="G21" i="1"/>
  <c r="J21" i="1"/>
  <c r="C14" i="1"/>
  <c r="C15" i="1"/>
  <c r="C16" i="1"/>
  <c r="C17" i="1"/>
  <c r="C18" i="1"/>
  <c r="C19" i="1"/>
  <c r="C20" i="1"/>
  <c r="C21" i="1"/>
  <c r="C45" i="1"/>
  <c r="C43" i="1"/>
  <c r="C44" i="1"/>
  <c r="G33" i="1"/>
  <c r="T31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U31" i="1"/>
  <c r="V31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D28" i="1"/>
  <c r="E28" i="1"/>
  <c r="F28" i="1"/>
  <c r="O16" i="1"/>
  <c r="O13" i="1"/>
  <c r="P13" i="1"/>
  <c r="O14" i="1"/>
  <c r="P14" i="1"/>
  <c r="O15" i="1"/>
  <c r="P15" i="1"/>
  <c r="P16" i="1"/>
  <c r="O17" i="1"/>
  <c r="P17" i="1"/>
  <c r="O18" i="1"/>
  <c r="P18" i="1"/>
  <c r="O19" i="1"/>
  <c r="P19" i="1"/>
  <c r="O20" i="1"/>
  <c r="P20" i="1"/>
  <c r="O21" i="1"/>
  <c r="P21" i="1"/>
  <c r="N14" i="1"/>
  <c r="N15" i="1"/>
  <c r="N16" i="1"/>
  <c r="N17" i="1"/>
  <c r="N18" i="1"/>
  <c r="N19" i="1"/>
  <c r="N20" i="1"/>
  <c r="N21" i="1"/>
  <c r="N43" i="1"/>
  <c r="L43" i="1"/>
  <c r="V49" i="1"/>
  <c r="G43" i="1"/>
  <c r="H43" i="1"/>
  <c r="I43" i="1"/>
  <c r="J43" i="1"/>
  <c r="K43" i="1"/>
  <c r="M43" i="1"/>
  <c r="O43" i="1"/>
  <c r="P43" i="1"/>
  <c r="Q43" i="1"/>
  <c r="R43" i="1"/>
  <c r="S43" i="1"/>
  <c r="T43" i="1"/>
  <c r="U43" i="1"/>
  <c r="V43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F46" i="1"/>
  <c r="F43" i="1"/>
  <c r="D43" i="1"/>
  <c r="E43" i="1"/>
  <c r="D44" i="1"/>
  <c r="E44" i="1"/>
  <c r="F44" i="1"/>
  <c r="D45" i="1"/>
  <c r="E45" i="1"/>
  <c r="F45" i="1"/>
  <c r="D46" i="1"/>
  <c r="E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C46" i="1"/>
  <c r="C47" i="1"/>
  <c r="C48" i="1"/>
  <c r="C49" i="1"/>
  <c r="C50" i="1"/>
  <c r="C51" i="1"/>
  <c r="C58" i="1"/>
  <c r="Q71" i="1"/>
  <c r="G71" i="1"/>
  <c r="H71" i="1"/>
  <c r="I71" i="1"/>
  <c r="J71" i="1"/>
  <c r="K71" i="1"/>
  <c r="L71" i="1"/>
  <c r="M71" i="1"/>
  <c r="N71" i="1"/>
  <c r="O71" i="1"/>
  <c r="P71" i="1"/>
  <c r="R71" i="1"/>
  <c r="G72" i="1"/>
  <c r="H72" i="1"/>
  <c r="I72" i="1"/>
  <c r="J72" i="1"/>
  <c r="K72" i="1"/>
  <c r="L72" i="1"/>
  <c r="M72" i="1"/>
  <c r="N72" i="1"/>
  <c r="O72" i="1"/>
  <c r="P72" i="1"/>
  <c r="Q72" i="1"/>
  <c r="R72" i="1"/>
  <c r="G73" i="1"/>
  <c r="H73" i="1"/>
  <c r="I73" i="1"/>
  <c r="J73" i="1"/>
  <c r="K73" i="1"/>
  <c r="L73" i="1"/>
  <c r="M73" i="1"/>
  <c r="N73" i="1"/>
  <c r="O73" i="1"/>
  <c r="P73" i="1"/>
  <c r="Q73" i="1"/>
  <c r="R73" i="1"/>
  <c r="G74" i="1"/>
  <c r="H74" i="1"/>
  <c r="I74" i="1"/>
  <c r="J74" i="1"/>
  <c r="K74" i="1"/>
  <c r="L74" i="1"/>
  <c r="M74" i="1"/>
  <c r="N74" i="1"/>
  <c r="O74" i="1"/>
  <c r="P74" i="1"/>
  <c r="Q74" i="1"/>
  <c r="R74" i="1"/>
  <c r="G75" i="1"/>
  <c r="H75" i="1"/>
  <c r="I75" i="1"/>
  <c r="J75" i="1"/>
  <c r="K75" i="1"/>
  <c r="L75" i="1"/>
  <c r="M75" i="1"/>
  <c r="N75" i="1"/>
  <c r="O75" i="1"/>
  <c r="P75" i="1"/>
  <c r="Q75" i="1"/>
  <c r="R75" i="1"/>
  <c r="G76" i="1"/>
  <c r="H76" i="1"/>
  <c r="I76" i="1"/>
  <c r="J76" i="1"/>
  <c r="K76" i="1"/>
  <c r="L76" i="1"/>
  <c r="M76" i="1"/>
  <c r="N76" i="1"/>
  <c r="O76" i="1"/>
  <c r="P76" i="1"/>
  <c r="Q76" i="1"/>
  <c r="R76" i="1"/>
  <c r="G77" i="1"/>
  <c r="H77" i="1"/>
  <c r="I77" i="1"/>
  <c r="J77" i="1"/>
  <c r="K77" i="1"/>
  <c r="L77" i="1"/>
  <c r="M77" i="1"/>
  <c r="N77" i="1"/>
  <c r="O77" i="1"/>
  <c r="P77" i="1"/>
  <c r="Q77" i="1"/>
  <c r="R77" i="1"/>
  <c r="G78" i="1"/>
  <c r="H78" i="1"/>
  <c r="I78" i="1"/>
  <c r="J78" i="1"/>
  <c r="K78" i="1"/>
  <c r="L78" i="1"/>
  <c r="M78" i="1"/>
  <c r="N78" i="1"/>
  <c r="O78" i="1"/>
  <c r="P78" i="1"/>
  <c r="Q78" i="1"/>
  <c r="R78" i="1"/>
  <c r="G79" i="1"/>
  <c r="H79" i="1"/>
  <c r="I79" i="1"/>
  <c r="J79" i="1"/>
  <c r="K79" i="1"/>
  <c r="L79" i="1"/>
  <c r="M79" i="1"/>
  <c r="N79" i="1"/>
  <c r="O79" i="1"/>
  <c r="P79" i="1"/>
  <c r="Q79" i="1"/>
  <c r="R79" i="1"/>
  <c r="E77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F77" i="1"/>
  <c r="D78" i="1"/>
  <c r="E78" i="1"/>
  <c r="F78" i="1"/>
  <c r="D79" i="1"/>
  <c r="E79" i="1"/>
  <c r="F79" i="1"/>
  <c r="C78" i="1"/>
  <c r="C72" i="1"/>
  <c r="C73" i="1"/>
  <c r="C74" i="1"/>
  <c r="C75" i="1"/>
  <c r="C76" i="1"/>
  <c r="C77" i="1"/>
  <c r="C79" i="1"/>
  <c r="C71" i="1"/>
  <c r="P64" i="1"/>
  <c r="G63" i="1"/>
  <c r="G59" i="1"/>
  <c r="G58" i="1"/>
  <c r="H58" i="1"/>
  <c r="I58" i="1"/>
  <c r="J58" i="1"/>
  <c r="K58" i="1"/>
  <c r="L58" i="1"/>
  <c r="M58" i="1"/>
  <c r="N58" i="1"/>
  <c r="O58" i="1"/>
  <c r="P58" i="1"/>
  <c r="Q58" i="1"/>
  <c r="R58" i="1"/>
  <c r="H59" i="1"/>
  <c r="I59" i="1"/>
  <c r="J59" i="1"/>
  <c r="K59" i="1"/>
  <c r="L59" i="1"/>
  <c r="M59" i="1"/>
  <c r="N59" i="1"/>
  <c r="O59" i="1"/>
  <c r="P59" i="1"/>
  <c r="Q59" i="1"/>
  <c r="R59" i="1"/>
  <c r="G60" i="1"/>
  <c r="H60" i="1"/>
  <c r="I60" i="1"/>
  <c r="J60" i="1"/>
  <c r="K60" i="1"/>
  <c r="L60" i="1"/>
  <c r="M60" i="1"/>
  <c r="N60" i="1"/>
  <c r="O60" i="1"/>
  <c r="P60" i="1"/>
  <c r="Q60" i="1"/>
  <c r="R60" i="1"/>
  <c r="G61" i="1"/>
  <c r="H61" i="1"/>
  <c r="I61" i="1"/>
  <c r="J61" i="1"/>
  <c r="K61" i="1"/>
  <c r="L61" i="1"/>
  <c r="M61" i="1"/>
  <c r="N61" i="1"/>
  <c r="O61" i="1"/>
  <c r="P61" i="1"/>
  <c r="Q61" i="1"/>
  <c r="R61" i="1"/>
  <c r="G62" i="1"/>
  <c r="H62" i="1"/>
  <c r="I62" i="1"/>
  <c r="J62" i="1"/>
  <c r="K62" i="1"/>
  <c r="L62" i="1"/>
  <c r="M62" i="1"/>
  <c r="N62" i="1"/>
  <c r="O62" i="1"/>
  <c r="P62" i="1"/>
  <c r="Q62" i="1"/>
  <c r="R62" i="1"/>
  <c r="H63" i="1"/>
  <c r="I63" i="1"/>
  <c r="J63" i="1"/>
  <c r="K63" i="1"/>
  <c r="L63" i="1"/>
  <c r="M63" i="1"/>
  <c r="N63" i="1"/>
  <c r="O63" i="1"/>
  <c r="P63" i="1"/>
  <c r="Q63" i="1"/>
  <c r="R63" i="1"/>
  <c r="G64" i="1"/>
  <c r="H64" i="1"/>
  <c r="I64" i="1"/>
  <c r="J64" i="1"/>
  <c r="K64" i="1"/>
  <c r="L64" i="1"/>
  <c r="M64" i="1"/>
  <c r="N64" i="1"/>
  <c r="O64" i="1"/>
  <c r="Q64" i="1"/>
  <c r="R64" i="1"/>
  <c r="G65" i="1"/>
  <c r="H65" i="1"/>
  <c r="I65" i="1"/>
  <c r="J65" i="1"/>
  <c r="K65" i="1"/>
  <c r="L65" i="1"/>
  <c r="M65" i="1"/>
  <c r="N65" i="1"/>
  <c r="O65" i="1"/>
  <c r="P65" i="1"/>
  <c r="Q65" i="1"/>
  <c r="R65" i="1"/>
  <c r="G66" i="1"/>
  <c r="H66" i="1"/>
  <c r="I66" i="1"/>
  <c r="J66" i="1"/>
  <c r="K66" i="1"/>
  <c r="L66" i="1"/>
  <c r="M66" i="1"/>
  <c r="N66" i="1"/>
  <c r="O66" i="1"/>
  <c r="P66" i="1"/>
  <c r="Q66" i="1"/>
  <c r="R66" i="1"/>
  <c r="C66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D66" i="1"/>
  <c r="E66" i="1"/>
  <c r="F66" i="1"/>
  <c r="D58" i="1"/>
  <c r="E58" i="1"/>
  <c r="F58" i="1"/>
</calcChain>
</file>

<file path=xl/sharedStrings.xml><?xml version="1.0" encoding="utf-8"?>
<sst xmlns="http://schemas.openxmlformats.org/spreadsheetml/2006/main" count="59" uniqueCount="33">
  <si>
    <t>Objective</t>
  </si>
  <si>
    <t>Year</t>
  </si>
  <si>
    <t>Retail Center</t>
  </si>
  <si>
    <t>Demand Growth</t>
  </si>
  <si>
    <t>Shipping Cost</t>
  </si>
  <si>
    <t>Cost Increase</t>
  </si>
  <si>
    <t>Annual Changes</t>
  </si>
  <si>
    <t>Distribution Cost</t>
  </si>
  <si>
    <t>Expected Demand</t>
  </si>
  <si>
    <t>From Plant i</t>
  </si>
  <si>
    <t>To Warehouse j</t>
  </si>
  <si>
    <t>To Retail Center k</t>
  </si>
  <si>
    <t>From Warehouse j</t>
  </si>
  <si>
    <t>Production Costs</t>
  </si>
  <si>
    <t>Resources</t>
  </si>
  <si>
    <t>Widgets</t>
  </si>
  <si>
    <t>Widget (1)</t>
  </si>
  <si>
    <t>First 9000</t>
  </si>
  <si>
    <t>9001+</t>
  </si>
  <si>
    <t>One Flugel requires:</t>
  </si>
  <si>
    <t>Lbs of Alloy</t>
  </si>
  <si>
    <t>Plant i</t>
  </si>
  <si>
    <t>Operating Expenses</t>
  </si>
  <si>
    <t>Type of Expense</t>
  </si>
  <si>
    <t>Construction</t>
  </si>
  <si>
    <t>Operating</t>
  </si>
  <si>
    <t>Reopening</t>
  </si>
  <si>
    <t>Shutdown</t>
  </si>
  <si>
    <t>Minimize total cost of meeting demand over next 10 years</t>
  </si>
  <si>
    <t>Optimization Final Project</t>
  </si>
  <si>
    <t>Team 13: Chenlin Cheng, Megan Brunick &amp; Sebastian Rincon</t>
  </si>
  <si>
    <t>Plant Capacity</t>
  </si>
  <si>
    <t>Alloy (4.7 lb)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</si>
</sst>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DDDFF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0" borderId="0" xfId="0" applyFont="1" applyAlignment="1"/>
    <xf numFmtId="0" fontId="2" fillId="4" borderId="0" xfId="0" applyFont="1" applyFill="1"/>
    <xf numFmtId="0" fontId="0" fillId="5" borderId="0" xfId="0" applyFill="1" applyBorder="1"/>
    <xf numFmtId="0" fontId="0" fillId="5" borderId="1" xfId="0" applyFill="1" applyBorder="1"/>
    <xf numFmtId="0" fontId="0" fillId="0" borderId="1" xfId="0" applyBorder="1"/>
    <xf numFmtId="0" fontId="0" fillId="5" borderId="2" xfId="0" applyFill="1" applyBorder="1"/>
    <xf numFmtId="0" fontId="2" fillId="4" borderId="1" xfId="0" applyFont="1" applyFill="1" applyBorder="1"/>
    <xf numFmtId="0" fontId="2" fillId="5" borderId="1" xfId="0" applyFont="1" applyFill="1" applyBorder="1"/>
    <xf numFmtId="164" fontId="0" fillId="0" borderId="0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0" fontId="0" fillId="0" borderId="0" xfId="0" applyFont="1"/>
    <xf numFmtId="0" fontId="1" fillId="6" borderId="0" xfId="0" applyFont="1" applyFill="1"/>
    <xf numFmtId="0" fontId="2" fillId="7" borderId="0" xfId="0" applyFont="1" applyFill="1"/>
    <xf numFmtId="0" fontId="0" fillId="7" borderId="0" xfId="0" applyFill="1"/>
    <xf numFmtId="0" fontId="2" fillId="4" borderId="0" xfId="0" applyFont="1" applyFill="1" applyBorder="1"/>
    <xf numFmtId="0" fontId="2" fillId="5" borderId="0" xfId="0" applyFont="1" applyFill="1" applyBorder="1"/>
    <xf numFmtId="0" fontId="0" fillId="0" borderId="0" xfId="0" applyBorder="1"/>
    <xf numFmtId="0" fontId="0" fillId="4" borderId="1" xfId="0" applyFill="1" applyBorder="1"/>
    <xf numFmtId="0" fontId="0" fillId="4" borderId="3" xfId="0" applyFill="1" applyBorder="1"/>
    <xf numFmtId="0" fontId="0" fillId="0" borderId="3" xfId="0" applyBorder="1"/>
    <xf numFmtId="164" fontId="0" fillId="0" borderId="3" xfId="0" applyNumberFormat="1" applyBorder="1"/>
    <xf numFmtId="0" fontId="2" fillId="8" borderId="0" xfId="0" applyFont="1" applyFill="1"/>
    <xf numFmtId="0" fontId="2" fillId="9" borderId="0" xfId="0" applyFont="1" applyFill="1"/>
    <xf numFmtId="164" fontId="0" fillId="0" borderId="0" xfId="0" applyNumberFormat="1" applyFill="1" applyBorder="1"/>
    <xf numFmtId="164" fontId="0" fillId="0" borderId="2" xfId="0" applyNumberFormat="1" applyFill="1" applyBorder="1"/>
    <xf numFmtId="0" fontId="3" fillId="0" borderId="0" xfId="0" applyFont="1"/>
    <xf numFmtId="164" fontId="0" fillId="0" borderId="0" xfId="0" applyNumberFormat="1"/>
    <xf numFmtId="0" fontId="0" fillId="4" borderId="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0" borderId="0" xfId="0" applyFont="1" applyAlignment="1">
      <alignment horizontal="left"/>
    </xf>
    <xf numFmtId="0" fontId="0" fillId="4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0A1F4"/>
      <color rgb="FF9E5DCF"/>
      <color rgb="FFDDDDFF"/>
      <color rgb="FF9AC87A"/>
      <color rgb="FF88B6E0"/>
      <color rgb="FF7532A8"/>
      <color rgb="FFE77575"/>
      <color rgb="FFC198E0"/>
      <color rgb="FFF3A671"/>
      <color rgb="FFAE1E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Data!$C$11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Data!$B$12:$B$21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Data!$C$12:$C$21</c:f>
              <c:numCache>
                <c:formatCode>General</c:formatCode>
                <c:ptCount val="10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2200</c:v>
                </c:pt>
                <c:pt idx="7">
                  <c:v>2400</c:v>
                </c:pt>
                <c:pt idx="8">
                  <c:v>2600</c:v>
                </c:pt>
                <c:pt idx="9">
                  <c:v>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2-420A-895A-DC51609D797D}"/>
            </c:ext>
          </c:extLst>
        </c:ser>
        <c:ser>
          <c:idx val="1"/>
          <c:order val="1"/>
          <c:tx>
            <c:strRef>
              <c:f>Data!$D$11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Data!$B$12:$B$21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Data!$D$12:$D$21</c:f>
              <c:numCache>
                <c:formatCode>General</c:formatCode>
                <c:ptCount val="10"/>
                <c:pt idx="0">
                  <c:v>1200</c:v>
                </c:pt>
                <c:pt idx="1">
                  <c:v>1440</c:v>
                </c:pt>
                <c:pt idx="2">
                  <c:v>1680</c:v>
                </c:pt>
                <c:pt idx="3">
                  <c:v>1920</c:v>
                </c:pt>
                <c:pt idx="4">
                  <c:v>2160</c:v>
                </c:pt>
                <c:pt idx="5">
                  <c:v>2400</c:v>
                </c:pt>
                <c:pt idx="6">
                  <c:v>2640</c:v>
                </c:pt>
                <c:pt idx="7">
                  <c:v>2880</c:v>
                </c:pt>
                <c:pt idx="8">
                  <c:v>3120</c:v>
                </c:pt>
                <c:pt idx="9">
                  <c:v>3360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2-420A-895A-DC51609D797D}"/>
            </c:ext>
          </c:extLst>
        </c:ser>
        <c:ser>
          <c:idx val="2"/>
          <c:order val="2"/>
          <c:tx>
            <c:strRef>
              <c:f>Data!$E$11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Data!$B$12:$B$21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Data!$E$12:$E$21</c:f>
              <c:numCache>
                <c:formatCode>General</c:formatCode>
                <c:ptCount val="10"/>
                <c:pt idx="0">
                  <c:v>1800</c:v>
                </c:pt>
                <c:pt idx="1">
                  <c:v>2250</c:v>
                </c:pt>
                <c:pt idx="2">
                  <c:v>2700</c:v>
                </c:pt>
                <c:pt idx="3">
                  <c:v>3150</c:v>
                </c:pt>
                <c:pt idx="4">
                  <c:v>3600</c:v>
                </c:pt>
                <c:pt idx="5">
                  <c:v>4050</c:v>
                </c:pt>
                <c:pt idx="6">
                  <c:v>4500</c:v>
                </c:pt>
                <c:pt idx="7">
                  <c:v>4950</c:v>
                </c:pt>
                <c:pt idx="8">
                  <c:v>5400</c:v>
                </c:pt>
                <c:pt idx="9">
                  <c:v>5850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2-420A-895A-DC51609D797D}"/>
            </c:ext>
          </c:extLst>
        </c:ser>
        <c:ser>
          <c:idx val="3"/>
          <c:order val="3"/>
          <c:tx>
            <c:strRef>
              <c:f>Data!$F$11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Data!$B$12:$B$21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Data!$F$12:$F$21</c:f>
              <c:numCache>
                <c:formatCode>General</c:formatCode>
                <c:ptCount val="10"/>
                <c:pt idx="0">
                  <c:v>1200</c:v>
                </c:pt>
                <c:pt idx="1">
                  <c:v>1440</c:v>
                </c:pt>
                <c:pt idx="2">
                  <c:v>1680</c:v>
                </c:pt>
                <c:pt idx="3">
                  <c:v>1920</c:v>
                </c:pt>
                <c:pt idx="4">
                  <c:v>2160</c:v>
                </c:pt>
                <c:pt idx="5">
                  <c:v>2400</c:v>
                </c:pt>
                <c:pt idx="6">
                  <c:v>2640</c:v>
                </c:pt>
                <c:pt idx="7">
                  <c:v>2880</c:v>
                </c:pt>
                <c:pt idx="8">
                  <c:v>3120</c:v>
                </c:pt>
                <c:pt idx="9">
                  <c:v>3360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32-420A-895A-DC51609D797D}"/>
            </c:ext>
          </c:extLst>
        </c:ser>
        <c:ser>
          <c:idx val="4"/>
          <c:order val="4"/>
          <c:tx>
            <c:strRef>
              <c:f>Data!$G$11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Data!$B$12:$B$21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Data!$G$12:$G$21</c:f>
              <c:numCache>
                <c:formatCode>General</c:formatCode>
                <c:ptCount val="10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2200</c:v>
                </c:pt>
                <c:pt idx="7">
                  <c:v>2400</c:v>
                </c:pt>
                <c:pt idx="8">
                  <c:v>2600</c:v>
                </c:pt>
                <c:pt idx="9">
                  <c:v>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32-420A-895A-DC51609D797D}"/>
            </c:ext>
          </c:extLst>
        </c:ser>
        <c:ser>
          <c:idx val="5"/>
          <c:order val="5"/>
          <c:tx>
            <c:strRef>
              <c:f>Data!$H$11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Data!$B$12:$B$21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Data!$H$12:$H$21</c:f>
              <c:numCache>
                <c:formatCode>General</c:formatCode>
                <c:ptCount val="10"/>
                <c:pt idx="0">
                  <c:v>1400</c:v>
                </c:pt>
                <c:pt idx="1">
                  <c:v>1750</c:v>
                </c:pt>
                <c:pt idx="2">
                  <c:v>2100</c:v>
                </c:pt>
                <c:pt idx="3">
                  <c:v>2450</c:v>
                </c:pt>
                <c:pt idx="4">
                  <c:v>2800</c:v>
                </c:pt>
                <c:pt idx="5">
                  <c:v>3150</c:v>
                </c:pt>
                <c:pt idx="6">
                  <c:v>3500</c:v>
                </c:pt>
                <c:pt idx="7">
                  <c:v>3850</c:v>
                </c:pt>
                <c:pt idx="8">
                  <c:v>4200</c:v>
                </c:pt>
                <c:pt idx="9">
                  <c:v>4550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32-420A-895A-DC51609D797D}"/>
            </c:ext>
          </c:extLst>
        </c:ser>
        <c:ser>
          <c:idx val="6"/>
          <c:order val="6"/>
          <c:tx>
            <c:strRef>
              <c:f>Data!$I$11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Data!$B$12:$B$21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Data!$I$12:$I$21</c:f>
              <c:numCache>
                <c:formatCode>General</c:formatCode>
                <c:ptCount val="10"/>
                <c:pt idx="0">
                  <c:v>1600</c:v>
                </c:pt>
                <c:pt idx="1">
                  <c:v>2000</c:v>
                </c:pt>
                <c:pt idx="2">
                  <c:v>2400</c:v>
                </c:pt>
                <c:pt idx="3">
                  <c:v>2800</c:v>
                </c:pt>
                <c:pt idx="4">
                  <c:v>3200</c:v>
                </c:pt>
                <c:pt idx="5">
                  <c:v>3600</c:v>
                </c:pt>
                <c:pt idx="6">
                  <c:v>4000</c:v>
                </c:pt>
                <c:pt idx="7">
                  <c:v>4400</c:v>
                </c:pt>
                <c:pt idx="8">
                  <c:v>4800</c:v>
                </c:pt>
                <c:pt idx="9">
                  <c:v>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32-420A-895A-DC51609D797D}"/>
            </c:ext>
          </c:extLst>
        </c:ser>
        <c:ser>
          <c:idx val="7"/>
          <c:order val="7"/>
          <c:tx>
            <c:strRef>
              <c:f>Data!$J$11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marker>
            <c:symbol val="none"/>
          </c:marker>
          <c:cat>
            <c:numRef>
              <c:f>Data!$B$12:$B$21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Data!$J$12:$J$21</c:f>
              <c:numCache>
                <c:formatCode>General</c:formatCode>
                <c:ptCount val="10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2200</c:v>
                </c:pt>
                <c:pt idx="7">
                  <c:v>2400</c:v>
                </c:pt>
                <c:pt idx="8">
                  <c:v>2600</c:v>
                </c:pt>
                <c:pt idx="9">
                  <c:v>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32-420A-895A-DC51609D7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247472"/>
        <c:axId val="441247888"/>
      </c:lineChart>
      <c:catAx>
        <c:axId val="44124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247888"/>
        <c:crosses val="autoZero"/>
        <c:auto val="1"/>
        <c:lblAlgn val="ctr"/>
        <c:lblOffset val="100"/>
        <c:noMultiLvlLbl val="0"/>
      </c:catAx>
      <c:valAx>
        <c:axId val="441247888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Flugel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Demand (in units)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717319212682261E-2"/>
              <c:y val="0.309591187531505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24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573882</xdr:colOff>
      <xdr:row>9</xdr:row>
      <xdr:rowOff>176214</xdr:rowOff>
    </xdr:from>
    <xdr:to>
      <xdr:col>34</xdr:col>
      <xdr:colOff>304801</xdr:colOff>
      <xdr:row>31</xdr:row>
      <xdr:rowOff>21433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4F2E4B-DA24-4084-B057-408ADA570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7EC42-8B90-44C0-A68C-A5557497923A}">
  <dimension ref="A1:AB80"/>
  <sheetViews>
    <sheetView tabSelected="1" zoomScaleNormal="100" workbookViewId="0">
      <selection activeCell="AJ9" sqref="AJ9"/>
    </sheetView>
  </sheetViews>
  <sheetFormatPr defaultRowHeight="14.25" x14ac:dyDescent="0.45"/>
  <cols>
    <col min="1" max="1" width="17" bestFit="1" customWidth="1"/>
    <col min="2" max="2" width="11.19921875" bestFit="1" customWidth="1"/>
    <col min="3" max="3" width="13.9296875" customWidth="1"/>
    <col min="4" max="4" width="13" customWidth="1"/>
    <col min="5" max="5" width="11.86328125" customWidth="1"/>
    <col min="6" max="6" width="12.796875" customWidth="1"/>
    <col min="7" max="7" width="14.265625" customWidth="1"/>
    <col min="8" max="8" width="12.3984375" customWidth="1"/>
    <col min="9" max="9" width="11.9296875" customWidth="1"/>
    <col min="10" max="10" width="12.46484375" customWidth="1"/>
    <col min="11" max="11" width="14.6640625" customWidth="1"/>
    <col min="12" max="12" width="12.59765625" customWidth="1"/>
    <col min="13" max="13" width="12.86328125" customWidth="1"/>
    <col min="14" max="14" width="12.6640625" customWidth="1"/>
    <col min="15" max="15" width="13.9296875" customWidth="1"/>
    <col min="16" max="16" width="12" customWidth="1"/>
    <col min="17" max="17" width="12.53125" customWidth="1"/>
    <col min="18" max="18" width="12.796875" customWidth="1"/>
    <col min="19" max="19" width="13.33203125" customWidth="1"/>
    <col min="20" max="20" width="14.19921875" customWidth="1"/>
    <col min="21" max="21" width="13" customWidth="1"/>
    <col min="22" max="22" width="12.265625" customWidth="1"/>
    <col min="23" max="24" width="12.1328125" bestFit="1" customWidth="1"/>
    <col min="28" max="28" width="13.19921875" bestFit="1" customWidth="1"/>
  </cols>
  <sheetData>
    <row r="1" spans="1:28" ht="18" x14ac:dyDescent="0.55000000000000004">
      <c r="A1" s="35" t="s">
        <v>29</v>
      </c>
      <c r="B1" s="35"/>
      <c r="C1" s="35"/>
      <c r="D1" s="35"/>
    </row>
    <row r="2" spans="1:28" ht="18" x14ac:dyDescent="0.55000000000000004">
      <c r="A2" s="30" t="s">
        <v>30</v>
      </c>
      <c r="AB2" s="31"/>
    </row>
    <row r="4" spans="1:28" x14ac:dyDescent="0.45">
      <c r="A4" s="16" t="s">
        <v>0</v>
      </c>
      <c r="B4" s="16"/>
    </row>
    <row r="5" spans="1:28" x14ac:dyDescent="0.45">
      <c r="A5" t="s">
        <v>28</v>
      </c>
      <c r="B5" s="1"/>
    </row>
    <row r="6" spans="1:28" x14ac:dyDescent="0.45">
      <c r="A6" s="1" t="s">
        <v>6</v>
      </c>
    </row>
    <row r="7" spans="1:28" x14ac:dyDescent="0.45">
      <c r="A7" s="15" t="s">
        <v>3</v>
      </c>
      <c r="B7">
        <v>0.2</v>
      </c>
      <c r="C7">
        <v>0.25</v>
      </c>
    </row>
    <row r="8" spans="1:28" x14ac:dyDescent="0.45">
      <c r="A8" s="15" t="s">
        <v>5</v>
      </c>
      <c r="B8">
        <v>0.03</v>
      </c>
      <c r="L8" s="1" t="s">
        <v>19</v>
      </c>
      <c r="N8" s="15" t="s">
        <v>20</v>
      </c>
      <c r="O8" s="15" t="s">
        <v>15</v>
      </c>
    </row>
    <row r="10" spans="1:28" x14ac:dyDescent="0.45">
      <c r="A10" s="2" t="s">
        <v>8</v>
      </c>
      <c r="B10" s="2"/>
      <c r="C10" s="4"/>
      <c r="D10" s="4"/>
      <c r="E10" s="4"/>
      <c r="F10" s="4"/>
      <c r="G10" s="4"/>
      <c r="H10" s="4"/>
      <c r="I10" s="4"/>
      <c r="J10" s="4"/>
      <c r="K10" s="4"/>
      <c r="L10" s="17" t="s">
        <v>13</v>
      </c>
      <c r="M10" s="18"/>
      <c r="O10" t="s">
        <v>17</v>
      </c>
      <c r="P10" t="s">
        <v>18</v>
      </c>
      <c r="R10" s="1" t="s">
        <v>31</v>
      </c>
    </row>
    <row r="11" spans="1:28" x14ac:dyDescent="0.45">
      <c r="A11" s="5" t="s">
        <v>2</v>
      </c>
      <c r="B11" s="10"/>
      <c r="C11" s="22">
        <v>1</v>
      </c>
      <c r="D11" s="23">
        <v>2</v>
      </c>
      <c r="E11" s="23">
        <v>3</v>
      </c>
      <c r="F11" s="23">
        <v>4</v>
      </c>
      <c r="G11" s="23">
        <v>5</v>
      </c>
      <c r="H11" s="23">
        <v>6</v>
      </c>
      <c r="I11" s="23">
        <v>7</v>
      </c>
      <c r="J11" s="23">
        <v>8</v>
      </c>
      <c r="L11" s="5" t="s">
        <v>14</v>
      </c>
      <c r="M11" s="22"/>
      <c r="N11" s="22" t="s">
        <v>32</v>
      </c>
      <c r="O11" s="23" t="s">
        <v>16</v>
      </c>
      <c r="P11" s="23" t="s">
        <v>16</v>
      </c>
      <c r="R11" s="19" t="s">
        <v>31</v>
      </c>
      <c r="S11" s="19"/>
      <c r="T11" s="36">
        <v>1</v>
      </c>
      <c r="U11" s="36">
        <v>2</v>
      </c>
      <c r="V11" s="36">
        <v>3</v>
      </c>
      <c r="W11" s="36">
        <v>4</v>
      </c>
      <c r="X11" s="36">
        <v>5</v>
      </c>
    </row>
    <row r="12" spans="1:28" x14ac:dyDescent="0.45">
      <c r="A12" s="1" t="s">
        <v>1</v>
      </c>
      <c r="B12" s="8">
        <v>1</v>
      </c>
      <c r="C12" s="8">
        <v>1000</v>
      </c>
      <c r="D12" s="24">
        <v>1200</v>
      </c>
      <c r="E12" s="24">
        <v>1800</v>
      </c>
      <c r="F12" s="24">
        <v>1200</v>
      </c>
      <c r="G12" s="24">
        <v>1000</v>
      </c>
      <c r="H12" s="24">
        <v>1400</v>
      </c>
      <c r="I12" s="24">
        <v>1600</v>
      </c>
      <c r="J12" s="24">
        <v>1000</v>
      </c>
      <c r="L12" s="1" t="s">
        <v>1</v>
      </c>
      <c r="M12" s="8">
        <v>1</v>
      </c>
      <c r="N12" s="13">
        <v>94</v>
      </c>
      <c r="O12" s="25">
        <v>150</v>
      </c>
      <c r="P12" s="25">
        <v>120</v>
      </c>
      <c r="R12" s="1" t="s">
        <v>1</v>
      </c>
      <c r="S12" s="8">
        <v>1</v>
      </c>
      <c r="T12" s="31">
        <f>16000*P12</f>
        <v>1920000</v>
      </c>
      <c r="U12" s="31">
        <f>12000*P12</f>
        <v>1440000</v>
      </c>
      <c r="V12" s="31">
        <f>14000*P12</f>
        <v>1680000</v>
      </c>
      <c r="W12" s="31">
        <f>10000*P12</f>
        <v>1200000</v>
      </c>
      <c r="X12" s="31">
        <f>13000*P12</f>
        <v>1560000</v>
      </c>
    </row>
    <row r="13" spans="1:28" x14ac:dyDescent="0.45">
      <c r="B13" s="8">
        <v>2</v>
      </c>
      <c r="C13" s="8">
        <f>ROUND(C$12+$B$7*C$12*($B13-1), 0)</f>
        <v>1200</v>
      </c>
      <c r="D13" s="8">
        <f>ROUND(D$12+$B$7*D$12*($B13-1), 0)</f>
        <v>1440</v>
      </c>
      <c r="E13" s="8">
        <f>ROUND(E$12+$C$7*E$12*($B13-1), 0)</f>
        <v>2250</v>
      </c>
      <c r="F13" s="8">
        <f t="shared" ref="F13:J13" si="0">ROUND(F$12+$B$7*F$12*($B13-1), 0)</f>
        <v>1440</v>
      </c>
      <c r="G13" s="8">
        <f t="shared" si="0"/>
        <v>1200</v>
      </c>
      <c r="H13" s="8">
        <f>ROUND(H$12+$C$7*H$12*($B13-1), 0)</f>
        <v>1750</v>
      </c>
      <c r="I13" s="8">
        <f>ROUND(I$12+$C$7*I$12*($B13-1), 0)</f>
        <v>2000</v>
      </c>
      <c r="J13" s="8">
        <f t="shared" si="0"/>
        <v>1200</v>
      </c>
      <c r="M13" s="8">
        <v>2</v>
      </c>
      <c r="N13" s="13">
        <f>N$12*(1+$B$8)^($M13-1)</f>
        <v>96.820000000000007</v>
      </c>
      <c r="O13" s="25">
        <f t="shared" ref="N13:P21" si="1">O$12*(1+$B$8)^($M13-1)</f>
        <v>154.5</v>
      </c>
      <c r="P13" s="25">
        <f t="shared" si="1"/>
        <v>123.60000000000001</v>
      </c>
      <c r="S13" s="8">
        <v>2</v>
      </c>
      <c r="T13" s="31">
        <f>16000*P13</f>
        <v>1977600.0000000002</v>
      </c>
      <c r="U13" s="31">
        <f t="shared" ref="U13:U21" si="2">12000*P13</f>
        <v>1483200</v>
      </c>
      <c r="V13" s="31">
        <f t="shared" ref="V13:V21" si="3">14000*P13</f>
        <v>1730400.0000000002</v>
      </c>
      <c r="W13" s="31">
        <f t="shared" ref="W13:W21" si="4">10000*P13</f>
        <v>1236000</v>
      </c>
      <c r="X13" s="31">
        <f t="shared" ref="X13:X21" si="5">13000*P13</f>
        <v>1606800</v>
      </c>
    </row>
    <row r="14" spans="1:28" x14ac:dyDescent="0.45">
      <c r="B14" s="8">
        <v>3</v>
      </c>
      <c r="C14" s="8">
        <f t="shared" ref="C14:J21" si="6">ROUND(C$12+$B$7*C$12*($B14-1), 0)</f>
        <v>1400</v>
      </c>
      <c r="D14" s="8">
        <f t="shared" si="6"/>
        <v>1680</v>
      </c>
      <c r="E14" s="8">
        <f t="shared" ref="E14:E21" si="7">ROUND(E$12+$C$7*E$12*($B14-1), 0)</f>
        <v>2700</v>
      </c>
      <c r="F14" s="8">
        <f t="shared" si="6"/>
        <v>1680</v>
      </c>
      <c r="G14" s="8">
        <f t="shared" si="6"/>
        <v>1400</v>
      </c>
      <c r="H14" s="8">
        <f t="shared" ref="H14:I21" si="8">ROUND(H$12+$C$7*H$12*($B14-1), 0)</f>
        <v>2100</v>
      </c>
      <c r="I14" s="8">
        <f t="shared" si="8"/>
        <v>2400</v>
      </c>
      <c r="J14" s="8">
        <f t="shared" si="6"/>
        <v>1400</v>
      </c>
      <c r="M14" s="8">
        <v>3</v>
      </c>
      <c r="N14" s="13">
        <f t="shared" si="1"/>
        <v>99.724599999999995</v>
      </c>
      <c r="O14" s="25">
        <f t="shared" si="1"/>
        <v>159.13499999999999</v>
      </c>
      <c r="P14" s="25">
        <f t="shared" si="1"/>
        <v>127.30799999999999</v>
      </c>
      <c r="S14" s="8">
        <v>3</v>
      </c>
      <c r="T14" s="31">
        <f t="shared" ref="T13:T21" si="9">16000*P14</f>
        <v>2036928</v>
      </c>
      <c r="U14" s="31">
        <f t="shared" si="2"/>
        <v>1527696</v>
      </c>
      <c r="V14" s="31">
        <f t="shared" si="3"/>
        <v>1782312</v>
      </c>
      <c r="W14" s="31">
        <f t="shared" si="4"/>
        <v>1273080</v>
      </c>
      <c r="X14" s="31">
        <f t="shared" si="5"/>
        <v>1655004</v>
      </c>
    </row>
    <row r="15" spans="1:28" x14ac:dyDescent="0.45">
      <c r="B15" s="8">
        <v>4</v>
      </c>
      <c r="C15" s="8">
        <f t="shared" si="6"/>
        <v>1600</v>
      </c>
      <c r="D15" s="8">
        <f t="shared" si="6"/>
        <v>1920</v>
      </c>
      <c r="E15" s="8">
        <f t="shared" si="7"/>
        <v>3150</v>
      </c>
      <c r="F15" s="8">
        <f t="shared" si="6"/>
        <v>1920</v>
      </c>
      <c r="G15" s="8">
        <f t="shared" si="6"/>
        <v>1600</v>
      </c>
      <c r="H15" s="8">
        <f t="shared" si="8"/>
        <v>2450</v>
      </c>
      <c r="I15" s="8">
        <f t="shared" si="8"/>
        <v>2800</v>
      </c>
      <c r="J15" s="8">
        <f t="shared" si="6"/>
        <v>1600</v>
      </c>
      <c r="M15" s="8">
        <v>4</v>
      </c>
      <c r="N15" s="13">
        <f t="shared" si="1"/>
        <v>102.71633800000001</v>
      </c>
      <c r="O15" s="25">
        <f t="shared" si="1"/>
        <v>163.90905000000001</v>
      </c>
      <c r="P15" s="25">
        <f t="shared" si="1"/>
        <v>131.12724</v>
      </c>
      <c r="S15" s="8">
        <v>4</v>
      </c>
      <c r="T15" s="31">
        <f t="shared" si="9"/>
        <v>2098035.84</v>
      </c>
      <c r="U15" s="31">
        <f t="shared" si="2"/>
        <v>1573526.8800000001</v>
      </c>
      <c r="V15" s="31">
        <f t="shared" si="3"/>
        <v>1835781.36</v>
      </c>
      <c r="W15" s="31">
        <f t="shared" si="4"/>
        <v>1311272.3999999999</v>
      </c>
      <c r="X15" s="31">
        <f t="shared" si="5"/>
        <v>1704654.12</v>
      </c>
    </row>
    <row r="16" spans="1:28" x14ac:dyDescent="0.45">
      <c r="B16" s="8">
        <v>5</v>
      </c>
      <c r="C16" s="8">
        <f t="shared" si="6"/>
        <v>1800</v>
      </c>
      <c r="D16" s="8">
        <f t="shared" si="6"/>
        <v>2160</v>
      </c>
      <c r="E16" s="8">
        <f t="shared" si="7"/>
        <v>3600</v>
      </c>
      <c r="F16" s="8">
        <f t="shared" si="6"/>
        <v>2160</v>
      </c>
      <c r="G16" s="8">
        <f t="shared" si="6"/>
        <v>1800</v>
      </c>
      <c r="H16" s="8">
        <f>ROUND(H$12+$C$7*H$12*($B16-1), 0)</f>
        <v>2800</v>
      </c>
      <c r="I16" s="8">
        <f t="shared" si="8"/>
        <v>3200</v>
      </c>
      <c r="J16" s="8">
        <f t="shared" si="6"/>
        <v>1800</v>
      </c>
      <c r="M16" s="8">
        <v>5</v>
      </c>
      <c r="N16" s="13">
        <f t="shared" si="1"/>
        <v>105.79782813999999</v>
      </c>
      <c r="O16" s="25">
        <f t="shared" si="1"/>
        <v>168.82632149999998</v>
      </c>
      <c r="P16" s="25">
        <f t="shared" si="1"/>
        <v>135.06105719999999</v>
      </c>
      <c r="S16" s="8">
        <v>5</v>
      </c>
      <c r="T16" s="31">
        <f t="shared" si="9"/>
        <v>2160976.9151999997</v>
      </c>
      <c r="U16" s="31">
        <f t="shared" si="2"/>
        <v>1620732.6864</v>
      </c>
      <c r="V16" s="31">
        <f t="shared" si="3"/>
        <v>1890854.8007999999</v>
      </c>
      <c r="W16" s="31">
        <f t="shared" si="4"/>
        <v>1350610.5719999999</v>
      </c>
      <c r="X16" s="31">
        <f t="shared" si="5"/>
        <v>1755793.7435999999</v>
      </c>
    </row>
    <row r="17" spans="1:24" x14ac:dyDescent="0.45">
      <c r="B17" s="8">
        <v>6</v>
      </c>
      <c r="C17" s="8">
        <f t="shared" si="6"/>
        <v>2000</v>
      </c>
      <c r="D17" s="8">
        <f t="shared" si="6"/>
        <v>2400</v>
      </c>
      <c r="E17" s="8">
        <f t="shared" si="7"/>
        <v>4050</v>
      </c>
      <c r="F17" s="8">
        <f t="shared" si="6"/>
        <v>2400</v>
      </c>
      <c r="G17" s="8">
        <f t="shared" si="6"/>
        <v>2000</v>
      </c>
      <c r="H17" s="8">
        <f t="shared" si="8"/>
        <v>3150</v>
      </c>
      <c r="I17" s="8">
        <f t="shared" si="8"/>
        <v>3600</v>
      </c>
      <c r="J17" s="8">
        <f t="shared" si="6"/>
        <v>2000</v>
      </c>
      <c r="M17" s="8">
        <v>6</v>
      </c>
      <c r="N17" s="13">
        <f t="shared" si="1"/>
        <v>108.97176298419998</v>
      </c>
      <c r="O17" s="25">
        <f t="shared" si="1"/>
        <v>173.89111114499997</v>
      </c>
      <c r="P17" s="25">
        <f t="shared" si="1"/>
        <v>139.11288891599997</v>
      </c>
      <c r="S17" s="8">
        <v>6</v>
      </c>
      <c r="T17" s="31">
        <f t="shared" si="9"/>
        <v>2225806.2226559995</v>
      </c>
      <c r="U17" s="31">
        <f t="shared" si="2"/>
        <v>1669354.6669919996</v>
      </c>
      <c r="V17" s="31">
        <f t="shared" si="3"/>
        <v>1947580.4448239997</v>
      </c>
      <c r="W17" s="31">
        <f t="shared" si="4"/>
        <v>1391128.8891599998</v>
      </c>
      <c r="X17" s="31">
        <f t="shared" si="5"/>
        <v>1808467.5559079996</v>
      </c>
    </row>
    <row r="18" spans="1:24" x14ac:dyDescent="0.45">
      <c r="B18" s="8">
        <v>7</v>
      </c>
      <c r="C18" s="8">
        <f t="shared" si="6"/>
        <v>2200</v>
      </c>
      <c r="D18" s="8">
        <f t="shared" si="6"/>
        <v>2640</v>
      </c>
      <c r="E18" s="8">
        <f t="shared" si="7"/>
        <v>4500</v>
      </c>
      <c r="F18" s="8">
        <f t="shared" si="6"/>
        <v>2640</v>
      </c>
      <c r="G18" s="8">
        <f t="shared" si="6"/>
        <v>2200</v>
      </c>
      <c r="H18" s="8">
        <f t="shared" si="8"/>
        <v>3500</v>
      </c>
      <c r="I18" s="8">
        <f t="shared" si="8"/>
        <v>4000</v>
      </c>
      <c r="J18" s="8">
        <f t="shared" si="6"/>
        <v>2200</v>
      </c>
      <c r="M18" s="8">
        <v>7</v>
      </c>
      <c r="N18" s="13">
        <f t="shared" si="1"/>
        <v>112.240915873726</v>
      </c>
      <c r="O18" s="25">
        <f t="shared" si="1"/>
        <v>179.10784447934998</v>
      </c>
      <c r="P18" s="25">
        <f t="shared" si="1"/>
        <v>143.28627558347998</v>
      </c>
      <c r="S18" s="8">
        <v>7</v>
      </c>
      <c r="T18" s="31">
        <f t="shared" si="9"/>
        <v>2292580.4093356798</v>
      </c>
      <c r="U18" s="31">
        <f t="shared" si="2"/>
        <v>1719435.3070017598</v>
      </c>
      <c r="V18" s="31">
        <f t="shared" si="3"/>
        <v>2006007.8581687196</v>
      </c>
      <c r="W18" s="31">
        <f t="shared" si="4"/>
        <v>1432862.7558347997</v>
      </c>
      <c r="X18" s="31">
        <f t="shared" si="5"/>
        <v>1862721.5825852398</v>
      </c>
    </row>
    <row r="19" spans="1:24" x14ac:dyDescent="0.45">
      <c r="B19" s="8">
        <v>8</v>
      </c>
      <c r="C19" s="8">
        <f t="shared" si="6"/>
        <v>2400</v>
      </c>
      <c r="D19" s="8">
        <f t="shared" si="6"/>
        <v>2880</v>
      </c>
      <c r="E19" s="8">
        <f t="shared" si="7"/>
        <v>4950</v>
      </c>
      <c r="F19" s="8">
        <f t="shared" si="6"/>
        <v>2880</v>
      </c>
      <c r="G19" s="8">
        <f t="shared" si="6"/>
        <v>2400</v>
      </c>
      <c r="H19" s="8">
        <f t="shared" si="8"/>
        <v>3850</v>
      </c>
      <c r="I19" s="8">
        <f t="shared" si="8"/>
        <v>4400</v>
      </c>
      <c r="J19" s="8">
        <f t="shared" si="6"/>
        <v>2400</v>
      </c>
      <c r="M19" s="8">
        <v>8</v>
      </c>
      <c r="N19" s="13">
        <f t="shared" si="1"/>
        <v>115.60814334993778</v>
      </c>
      <c r="O19" s="25">
        <f t="shared" si="1"/>
        <v>184.4810798137305</v>
      </c>
      <c r="P19" s="25">
        <f t="shared" si="1"/>
        <v>147.58486385098439</v>
      </c>
      <c r="S19" s="8">
        <v>8</v>
      </c>
      <c r="T19" s="31">
        <f t="shared" si="9"/>
        <v>2361357.8216157504</v>
      </c>
      <c r="U19" s="31">
        <f t="shared" si="2"/>
        <v>1771018.3662118127</v>
      </c>
      <c r="V19" s="31">
        <f t="shared" si="3"/>
        <v>2066188.0939137815</v>
      </c>
      <c r="W19" s="31">
        <f t="shared" si="4"/>
        <v>1475848.638509844</v>
      </c>
      <c r="X19" s="31">
        <f t="shared" si="5"/>
        <v>1918603.230062797</v>
      </c>
    </row>
    <row r="20" spans="1:24" x14ac:dyDescent="0.45">
      <c r="B20" s="8">
        <v>9</v>
      </c>
      <c r="C20" s="8">
        <f t="shared" si="6"/>
        <v>2600</v>
      </c>
      <c r="D20" s="8">
        <f t="shared" si="6"/>
        <v>3120</v>
      </c>
      <c r="E20" s="8">
        <f t="shared" si="7"/>
        <v>5400</v>
      </c>
      <c r="F20" s="8">
        <f t="shared" si="6"/>
        <v>3120</v>
      </c>
      <c r="G20" s="8">
        <f t="shared" si="6"/>
        <v>2600</v>
      </c>
      <c r="H20" s="8">
        <f t="shared" si="8"/>
        <v>4200</v>
      </c>
      <c r="I20" s="8">
        <f t="shared" si="8"/>
        <v>4800</v>
      </c>
      <c r="J20" s="8">
        <f t="shared" si="6"/>
        <v>2600</v>
      </c>
      <c r="M20" s="8">
        <v>9</v>
      </c>
      <c r="N20" s="13">
        <f t="shared" si="1"/>
        <v>119.07638765043589</v>
      </c>
      <c r="O20" s="25">
        <f t="shared" si="1"/>
        <v>190.01551220814238</v>
      </c>
      <c r="P20" s="25">
        <f t="shared" si="1"/>
        <v>152.01240976651391</v>
      </c>
      <c r="S20" s="8">
        <v>9</v>
      </c>
      <c r="T20" s="31">
        <f t="shared" si="9"/>
        <v>2432198.5562642226</v>
      </c>
      <c r="U20" s="31">
        <f t="shared" si="2"/>
        <v>1824148.9171981669</v>
      </c>
      <c r="V20" s="31">
        <f t="shared" si="3"/>
        <v>2128173.7367311949</v>
      </c>
      <c r="W20" s="31">
        <f t="shared" si="4"/>
        <v>1520124.097665139</v>
      </c>
      <c r="X20" s="31">
        <f t="shared" si="5"/>
        <v>1976161.3269646808</v>
      </c>
    </row>
    <row r="21" spans="1:24" x14ac:dyDescent="0.45">
      <c r="B21" s="8">
        <v>10</v>
      </c>
      <c r="C21" s="8">
        <f t="shared" si="6"/>
        <v>2800</v>
      </c>
      <c r="D21" s="8">
        <f t="shared" si="6"/>
        <v>3360</v>
      </c>
      <c r="E21" s="8">
        <f t="shared" si="7"/>
        <v>5850</v>
      </c>
      <c r="F21" s="8">
        <f t="shared" si="6"/>
        <v>3360</v>
      </c>
      <c r="G21" s="8">
        <f t="shared" si="6"/>
        <v>2800</v>
      </c>
      <c r="H21" s="8">
        <f t="shared" si="8"/>
        <v>4550</v>
      </c>
      <c r="I21" s="8">
        <f t="shared" si="8"/>
        <v>5200</v>
      </c>
      <c r="J21" s="8">
        <f t="shared" si="6"/>
        <v>2800</v>
      </c>
      <c r="M21" s="8">
        <v>10</v>
      </c>
      <c r="N21" s="13">
        <f t="shared" si="1"/>
        <v>122.64867927994898</v>
      </c>
      <c r="O21" s="25">
        <f t="shared" si="1"/>
        <v>195.71597757438667</v>
      </c>
      <c r="P21" s="25">
        <f t="shared" si="1"/>
        <v>156.57278205950934</v>
      </c>
      <c r="S21" s="8">
        <v>10</v>
      </c>
      <c r="T21" s="31">
        <f t="shared" si="9"/>
        <v>2505164.5129521494</v>
      </c>
      <c r="U21" s="31">
        <f t="shared" si="2"/>
        <v>1878873.3847141122</v>
      </c>
      <c r="V21" s="31">
        <f t="shared" si="3"/>
        <v>2192018.9488331308</v>
      </c>
      <c r="W21" s="31">
        <f t="shared" si="4"/>
        <v>1565727.8205950933</v>
      </c>
      <c r="X21" s="31">
        <f t="shared" si="5"/>
        <v>2035446.1667736215</v>
      </c>
    </row>
    <row r="24" spans="1:24" x14ac:dyDescent="0.45">
      <c r="A24" s="27" t="s">
        <v>22</v>
      </c>
      <c r="B24" s="27"/>
    </row>
    <row r="25" spans="1:24" x14ac:dyDescent="0.45">
      <c r="A25" s="19" t="s">
        <v>21</v>
      </c>
      <c r="B25" s="10"/>
      <c r="C25" s="32">
        <v>1</v>
      </c>
      <c r="D25" s="33"/>
      <c r="E25" s="33"/>
      <c r="F25" s="34"/>
      <c r="G25" s="32">
        <v>2</v>
      </c>
      <c r="H25" s="33"/>
      <c r="I25" s="33"/>
      <c r="J25" s="34"/>
      <c r="K25" s="32">
        <v>3</v>
      </c>
      <c r="L25" s="33"/>
      <c r="M25" s="33"/>
      <c r="N25" s="34"/>
      <c r="O25" s="32">
        <v>4</v>
      </c>
      <c r="P25" s="33"/>
      <c r="Q25" s="33"/>
      <c r="R25" s="34"/>
      <c r="S25" s="32">
        <v>5</v>
      </c>
      <c r="T25" s="33"/>
      <c r="U25" s="33"/>
      <c r="V25" s="34"/>
    </row>
    <row r="26" spans="1:24" x14ac:dyDescent="0.45">
      <c r="A26" s="20" t="s">
        <v>23</v>
      </c>
      <c r="B26" s="11"/>
      <c r="C26" s="9" t="s">
        <v>24</v>
      </c>
      <c r="D26" s="6" t="s">
        <v>25</v>
      </c>
      <c r="E26" s="6" t="s">
        <v>26</v>
      </c>
      <c r="F26" s="7" t="s">
        <v>27</v>
      </c>
      <c r="G26" s="9" t="s">
        <v>24</v>
      </c>
      <c r="H26" s="6" t="s">
        <v>25</v>
      </c>
      <c r="I26" s="6" t="s">
        <v>26</v>
      </c>
      <c r="J26" s="7" t="s">
        <v>27</v>
      </c>
      <c r="K26" s="9" t="s">
        <v>24</v>
      </c>
      <c r="L26" s="6" t="s">
        <v>25</v>
      </c>
      <c r="M26" s="6" t="s">
        <v>26</v>
      </c>
      <c r="N26" s="7" t="s">
        <v>27</v>
      </c>
      <c r="O26" s="9" t="s">
        <v>24</v>
      </c>
      <c r="P26" s="6" t="s">
        <v>25</v>
      </c>
      <c r="Q26" s="6" t="s">
        <v>26</v>
      </c>
      <c r="R26" s="7" t="s">
        <v>27</v>
      </c>
      <c r="S26" s="9" t="s">
        <v>24</v>
      </c>
      <c r="T26" s="6" t="s">
        <v>25</v>
      </c>
      <c r="U26" s="6" t="s">
        <v>26</v>
      </c>
      <c r="V26" s="7" t="s">
        <v>27</v>
      </c>
    </row>
    <row r="27" spans="1:24" x14ac:dyDescent="0.45">
      <c r="A27" s="1" t="s">
        <v>1</v>
      </c>
      <c r="B27" s="8">
        <v>1</v>
      </c>
      <c r="C27" s="14">
        <v>2000000</v>
      </c>
      <c r="D27" s="12">
        <v>420000</v>
      </c>
      <c r="E27" s="12">
        <v>190000</v>
      </c>
      <c r="F27" s="13">
        <v>170000</v>
      </c>
      <c r="G27" s="14">
        <v>1600000</v>
      </c>
      <c r="H27" s="12">
        <v>380000</v>
      </c>
      <c r="I27" s="12">
        <v>150000</v>
      </c>
      <c r="J27" s="13">
        <v>120000</v>
      </c>
      <c r="K27" s="14">
        <v>1800000</v>
      </c>
      <c r="L27" s="12">
        <v>460000</v>
      </c>
      <c r="M27" s="12">
        <v>160000</v>
      </c>
      <c r="N27" s="13">
        <v>130000</v>
      </c>
      <c r="O27" s="14">
        <v>900000</v>
      </c>
      <c r="P27" s="12">
        <v>280000</v>
      </c>
      <c r="Q27" s="12">
        <v>100000</v>
      </c>
      <c r="R27" s="13">
        <v>80000</v>
      </c>
      <c r="S27" s="14">
        <v>1500000</v>
      </c>
      <c r="T27" s="12">
        <v>340000</v>
      </c>
      <c r="U27" s="12">
        <v>130000</v>
      </c>
      <c r="V27" s="13">
        <v>110000</v>
      </c>
    </row>
    <row r="28" spans="1:24" x14ac:dyDescent="0.45">
      <c r="B28" s="8">
        <v>2</v>
      </c>
      <c r="C28" s="14">
        <f>C$27*(1+$B$8)^($B28-1)</f>
        <v>2060000</v>
      </c>
      <c r="D28" s="12">
        <f t="shared" ref="C28:L36" si="10">D$27*(1+$B$8)^($B28-1)</f>
        <v>432600</v>
      </c>
      <c r="E28" s="12">
        <f t="shared" si="10"/>
        <v>195700</v>
      </c>
      <c r="F28" s="13">
        <f t="shared" si="10"/>
        <v>175100</v>
      </c>
      <c r="G28" s="14">
        <f t="shared" si="10"/>
        <v>1648000</v>
      </c>
      <c r="H28" s="12">
        <f t="shared" si="10"/>
        <v>391400</v>
      </c>
      <c r="I28" s="12">
        <f t="shared" si="10"/>
        <v>154500</v>
      </c>
      <c r="J28" s="13">
        <f t="shared" si="10"/>
        <v>123600</v>
      </c>
      <c r="K28" s="14">
        <f t="shared" si="10"/>
        <v>1854000</v>
      </c>
      <c r="L28" s="12">
        <f t="shared" si="10"/>
        <v>473800</v>
      </c>
      <c r="M28" s="12">
        <f t="shared" ref="M28:V36" si="11">M$27*(1+$B$8)^($B28-1)</f>
        <v>164800</v>
      </c>
      <c r="N28" s="13">
        <f t="shared" si="11"/>
        <v>133900</v>
      </c>
      <c r="O28" s="14">
        <f t="shared" si="11"/>
        <v>927000</v>
      </c>
      <c r="P28" s="12">
        <f t="shared" si="11"/>
        <v>288400</v>
      </c>
      <c r="Q28" s="12">
        <f t="shared" si="11"/>
        <v>103000</v>
      </c>
      <c r="R28" s="13">
        <f t="shared" si="11"/>
        <v>82400</v>
      </c>
      <c r="S28" s="14">
        <f t="shared" si="11"/>
        <v>1545000</v>
      </c>
      <c r="T28" s="12">
        <f t="shared" si="11"/>
        <v>350200</v>
      </c>
      <c r="U28" s="12">
        <f t="shared" si="11"/>
        <v>133900</v>
      </c>
      <c r="V28" s="13">
        <f t="shared" si="11"/>
        <v>113300</v>
      </c>
    </row>
    <row r="29" spans="1:24" x14ac:dyDescent="0.45">
      <c r="B29" s="8">
        <v>3</v>
      </c>
      <c r="C29" s="14">
        <f t="shared" si="10"/>
        <v>2121800</v>
      </c>
      <c r="D29" s="12">
        <f t="shared" si="10"/>
        <v>445578</v>
      </c>
      <c r="E29" s="12">
        <f t="shared" si="10"/>
        <v>201571</v>
      </c>
      <c r="F29" s="13">
        <f t="shared" si="10"/>
        <v>180353</v>
      </c>
      <c r="G29" s="14">
        <f t="shared" si="10"/>
        <v>1697440</v>
      </c>
      <c r="H29" s="12">
        <f t="shared" si="10"/>
        <v>403142</v>
      </c>
      <c r="I29" s="12">
        <f t="shared" si="10"/>
        <v>159135</v>
      </c>
      <c r="J29" s="13">
        <f t="shared" si="10"/>
        <v>127308</v>
      </c>
      <c r="K29" s="14">
        <f t="shared" si="10"/>
        <v>1909620</v>
      </c>
      <c r="L29" s="12">
        <f t="shared" si="10"/>
        <v>488014</v>
      </c>
      <c r="M29" s="12">
        <f t="shared" si="11"/>
        <v>169744</v>
      </c>
      <c r="N29" s="13">
        <f t="shared" si="11"/>
        <v>137917</v>
      </c>
      <c r="O29" s="14">
        <f t="shared" si="11"/>
        <v>954810</v>
      </c>
      <c r="P29" s="12">
        <f t="shared" si="11"/>
        <v>297052</v>
      </c>
      <c r="Q29" s="12">
        <f t="shared" si="11"/>
        <v>106090</v>
      </c>
      <c r="R29" s="13">
        <f t="shared" si="11"/>
        <v>84872</v>
      </c>
      <c r="S29" s="14">
        <f t="shared" si="11"/>
        <v>1591350</v>
      </c>
      <c r="T29" s="12">
        <f t="shared" si="11"/>
        <v>360706</v>
      </c>
      <c r="U29" s="12">
        <f t="shared" si="11"/>
        <v>137917</v>
      </c>
      <c r="V29" s="13">
        <f t="shared" si="11"/>
        <v>116699</v>
      </c>
    </row>
    <row r="30" spans="1:24" x14ac:dyDescent="0.45">
      <c r="B30" s="8">
        <v>4</v>
      </c>
      <c r="C30" s="14">
        <f t="shared" si="10"/>
        <v>2185454</v>
      </c>
      <c r="D30" s="12">
        <f t="shared" si="10"/>
        <v>458945.34</v>
      </c>
      <c r="E30" s="12">
        <f t="shared" si="10"/>
        <v>207618.13</v>
      </c>
      <c r="F30" s="13">
        <f t="shared" si="10"/>
        <v>185763.59</v>
      </c>
      <c r="G30" s="14">
        <f t="shared" si="10"/>
        <v>1748363.2</v>
      </c>
      <c r="H30" s="12">
        <f t="shared" si="10"/>
        <v>415236.26</v>
      </c>
      <c r="I30" s="12">
        <f t="shared" si="10"/>
        <v>163909.04999999999</v>
      </c>
      <c r="J30" s="13">
        <f t="shared" si="10"/>
        <v>131127.24</v>
      </c>
      <c r="K30" s="14">
        <f t="shared" si="10"/>
        <v>1966908.6</v>
      </c>
      <c r="L30" s="12">
        <f t="shared" si="10"/>
        <v>502654.42</v>
      </c>
      <c r="M30" s="12">
        <f t="shared" si="11"/>
        <v>174836.32</v>
      </c>
      <c r="N30" s="13">
        <f t="shared" si="11"/>
        <v>142054.51</v>
      </c>
      <c r="O30" s="14">
        <f t="shared" si="11"/>
        <v>983454.3</v>
      </c>
      <c r="P30" s="12">
        <f t="shared" si="11"/>
        <v>305963.56</v>
      </c>
      <c r="Q30" s="12">
        <f t="shared" si="11"/>
        <v>109272.7</v>
      </c>
      <c r="R30" s="13">
        <f t="shared" si="11"/>
        <v>87418.16</v>
      </c>
      <c r="S30" s="14">
        <f t="shared" si="11"/>
        <v>1639090.5</v>
      </c>
      <c r="T30" s="12">
        <f t="shared" si="11"/>
        <v>371527.18</v>
      </c>
      <c r="U30" s="12">
        <f t="shared" si="11"/>
        <v>142054.51</v>
      </c>
      <c r="V30" s="13">
        <f t="shared" si="11"/>
        <v>120199.97</v>
      </c>
    </row>
    <row r="31" spans="1:24" x14ac:dyDescent="0.45">
      <c r="B31" s="8">
        <v>5</v>
      </c>
      <c r="C31" s="14">
        <f t="shared" si="10"/>
        <v>2251017.6199999996</v>
      </c>
      <c r="D31" s="12">
        <f t="shared" si="10"/>
        <v>472713.70019999996</v>
      </c>
      <c r="E31" s="12">
        <f t="shared" si="10"/>
        <v>213846.67389999999</v>
      </c>
      <c r="F31" s="13">
        <f t="shared" si="10"/>
        <v>191336.49769999998</v>
      </c>
      <c r="G31" s="14">
        <f t="shared" si="10"/>
        <v>1800814.0959999999</v>
      </c>
      <c r="H31" s="12">
        <f t="shared" si="10"/>
        <v>427693.34779999999</v>
      </c>
      <c r="I31" s="12">
        <f t="shared" si="10"/>
        <v>168826.32149999999</v>
      </c>
      <c r="J31" s="13">
        <f t="shared" si="10"/>
        <v>135061.05719999998</v>
      </c>
      <c r="K31" s="14">
        <f t="shared" si="10"/>
        <v>2025915.8579999998</v>
      </c>
      <c r="L31" s="12">
        <f t="shared" si="10"/>
        <v>517734.05259999994</v>
      </c>
      <c r="M31" s="12">
        <f t="shared" si="11"/>
        <v>180081.40959999998</v>
      </c>
      <c r="N31" s="13">
        <f t="shared" si="11"/>
        <v>146316.14529999997</v>
      </c>
      <c r="O31" s="14">
        <f t="shared" si="11"/>
        <v>1012957.9289999999</v>
      </c>
      <c r="P31" s="12">
        <f t="shared" si="11"/>
        <v>315142.46679999999</v>
      </c>
      <c r="Q31" s="12">
        <f t="shared" si="11"/>
        <v>112550.88099999999</v>
      </c>
      <c r="R31" s="13">
        <f t="shared" si="11"/>
        <v>90040.704799999992</v>
      </c>
      <c r="S31" s="14">
        <f t="shared" si="11"/>
        <v>1688263.2149999999</v>
      </c>
      <c r="T31" s="12">
        <f t="shared" si="11"/>
        <v>382672.99539999996</v>
      </c>
      <c r="U31" s="12">
        <f t="shared" si="11"/>
        <v>146316.14529999997</v>
      </c>
      <c r="V31" s="13">
        <f t="shared" si="11"/>
        <v>123805.96909999999</v>
      </c>
    </row>
    <row r="32" spans="1:24" x14ac:dyDescent="0.45">
      <c r="B32" s="8">
        <v>6</v>
      </c>
      <c r="C32" s="14">
        <f t="shared" si="10"/>
        <v>2318548.1485999995</v>
      </c>
      <c r="D32" s="12">
        <f t="shared" si="10"/>
        <v>486895.11120599991</v>
      </c>
      <c r="E32" s="12">
        <f t="shared" si="10"/>
        <v>220262.07411699998</v>
      </c>
      <c r="F32" s="13">
        <f t="shared" si="10"/>
        <v>197076.59263099998</v>
      </c>
      <c r="G32" s="14">
        <f t="shared" si="10"/>
        <v>1854838.5188799996</v>
      </c>
      <c r="H32" s="12">
        <f t="shared" si="10"/>
        <v>440524.14823399996</v>
      </c>
      <c r="I32" s="12">
        <f t="shared" si="10"/>
        <v>173891.11114499997</v>
      </c>
      <c r="J32" s="13">
        <f t="shared" si="10"/>
        <v>139112.88891599997</v>
      </c>
      <c r="K32" s="14">
        <f t="shared" si="10"/>
        <v>2086693.3337399997</v>
      </c>
      <c r="L32" s="12">
        <f t="shared" si="10"/>
        <v>533266.07417799998</v>
      </c>
      <c r="M32" s="12">
        <f t="shared" si="11"/>
        <v>185483.85188799998</v>
      </c>
      <c r="N32" s="13">
        <f t="shared" si="11"/>
        <v>150705.62965899997</v>
      </c>
      <c r="O32" s="14">
        <f t="shared" si="11"/>
        <v>1043346.6668699998</v>
      </c>
      <c r="P32" s="12">
        <f t="shared" si="11"/>
        <v>324596.74080399994</v>
      </c>
      <c r="Q32" s="12">
        <f t="shared" si="11"/>
        <v>115927.40742999998</v>
      </c>
      <c r="R32" s="13">
        <f t="shared" si="11"/>
        <v>92741.925943999988</v>
      </c>
      <c r="S32" s="14">
        <f t="shared" si="11"/>
        <v>1738911.1114499997</v>
      </c>
      <c r="T32" s="12">
        <f t="shared" si="11"/>
        <v>394153.18526199996</v>
      </c>
      <c r="U32" s="12">
        <f t="shared" si="11"/>
        <v>150705.62965899997</v>
      </c>
      <c r="V32" s="13">
        <f t="shared" si="11"/>
        <v>127520.14817299998</v>
      </c>
    </row>
    <row r="33" spans="1:22" x14ac:dyDescent="0.45">
      <c r="B33" s="8">
        <v>7</v>
      </c>
      <c r="C33" s="14">
        <f t="shared" si="10"/>
        <v>2388104.5930579999</v>
      </c>
      <c r="D33" s="12">
        <f t="shared" si="10"/>
        <v>501501.96454217995</v>
      </c>
      <c r="E33" s="12">
        <f t="shared" si="10"/>
        <v>226869.93634050997</v>
      </c>
      <c r="F33" s="13">
        <f t="shared" si="10"/>
        <v>202988.89040993</v>
      </c>
      <c r="G33" s="14">
        <f t="shared" si="10"/>
        <v>1910483.6744463998</v>
      </c>
      <c r="H33" s="12">
        <f t="shared" si="10"/>
        <v>453739.87268101994</v>
      </c>
      <c r="I33" s="12">
        <f t="shared" si="10"/>
        <v>179107.84447934999</v>
      </c>
      <c r="J33" s="13">
        <f t="shared" si="10"/>
        <v>143286.27558347999</v>
      </c>
      <c r="K33" s="14">
        <f t="shared" si="10"/>
        <v>2149294.1337521998</v>
      </c>
      <c r="L33" s="12">
        <f t="shared" si="10"/>
        <v>549264.05640333996</v>
      </c>
      <c r="M33" s="12">
        <f t="shared" si="11"/>
        <v>191048.36744464</v>
      </c>
      <c r="N33" s="13">
        <f t="shared" si="11"/>
        <v>155226.79854876999</v>
      </c>
      <c r="O33" s="14">
        <f t="shared" si="11"/>
        <v>1074647.0668760999</v>
      </c>
      <c r="P33" s="12">
        <f t="shared" si="11"/>
        <v>334334.64302811999</v>
      </c>
      <c r="Q33" s="12">
        <f t="shared" si="11"/>
        <v>119405.22965289999</v>
      </c>
      <c r="R33" s="13">
        <f t="shared" si="11"/>
        <v>95524.183722319998</v>
      </c>
      <c r="S33" s="14">
        <f t="shared" si="11"/>
        <v>1791078.4447934998</v>
      </c>
      <c r="T33" s="12">
        <f t="shared" si="11"/>
        <v>405977.78081986</v>
      </c>
      <c r="U33" s="12">
        <f t="shared" si="11"/>
        <v>155226.79854876999</v>
      </c>
      <c r="V33" s="13">
        <f t="shared" si="11"/>
        <v>131345.75261818999</v>
      </c>
    </row>
    <row r="34" spans="1:22" x14ac:dyDescent="0.45">
      <c r="B34" s="8">
        <v>8</v>
      </c>
      <c r="C34" s="14">
        <f t="shared" si="10"/>
        <v>2459747.7308497401</v>
      </c>
      <c r="D34" s="12">
        <f t="shared" si="10"/>
        <v>516547.02347844536</v>
      </c>
      <c r="E34" s="12">
        <f t="shared" si="10"/>
        <v>233676.0344307253</v>
      </c>
      <c r="F34" s="13">
        <f t="shared" si="10"/>
        <v>209078.55712222791</v>
      </c>
      <c r="G34" s="14">
        <f t="shared" si="10"/>
        <v>1967798.184679792</v>
      </c>
      <c r="H34" s="12">
        <f t="shared" si="10"/>
        <v>467352.06886145059</v>
      </c>
      <c r="I34" s="12">
        <f t="shared" si="10"/>
        <v>184481.0798137305</v>
      </c>
      <c r="J34" s="13">
        <f t="shared" si="10"/>
        <v>147584.8638509844</v>
      </c>
      <c r="K34" s="14">
        <f t="shared" si="10"/>
        <v>2213772.9577647662</v>
      </c>
      <c r="L34" s="12">
        <f t="shared" si="10"/>
        <v>565741.97809544019</v>
      </c>
      <c r="M34" s="12">
        <f t="shared" si="11"/>
        <v>196779.8184679792</v>
      </c>
      <c r="N34" s="13">
        <f t="shared" si="11"/>
        <v>159883.60250523311</v>
      </c>
      <c r="O34" s="14">
        <f t="shared" si="11"/>
        <v>1106886.4788823831</v>
      </c>
      <c r="P34" s="12">
        <f t="shared" si="11"/>
        <v>344364.68231896358</v>
      </c>
      <c r="Q34" s="12">
        <f t="shared" si="11"/>
        <v>122987.386542487</v>
      </c>
      <c r="R34" s="13">
        <f t="shared" si="11"/>
        <v>98389.909233989601</v>
      </c>
      <c r="S34" s="14">
        <f t="shared" si="11"/>
        <v>1844810.7981373051</v>
      </c>
      <c r="T34" s="12">
        <f t="shared" si="11"/>
        <v>418157.11424445582</v>
      </c>
      <c r="U34" s="12">
        <f t="shared" si="11"/>
        <v>159883.60250523311</v>
      </c>
      <c r="V34" s="13">
        <f t="shared" si="11"/>
        <v>135286.12519673569</v>
      </c>
    </row>
    <row r="35" spans="1:22" x14ac:dyDescent="0.45">
      <c r="B35" s="8">
        <v>9</v>
      </c>
      <c r="C35" s="14">
        <f t="shared" si="10"/>
        <v>2533540.162775232</v>
      </c>
      <c r="D35" s="12">
        <f t="shared" si="10"/>
        <v>532043.43418279872</v>
      </c>
      <c r="E35" s="12">
        <f t="shared" si="10"/>
        <v>240686.31546364701</v>
      </c>
      <c r="F35" s="13">
        <f t="shared" si="10"/>
        <v>215350.91383589469</v>
      </c>
      <c r="G35" s="14">
        <f t="shared" si="10"/>
        <v>2026832.1302201855</v>
      </c>
      <c r="H35" s="12">
        <f t="shared" si="10"/>
        <v>481372.63092729403</v>
      </c>
      <c r="I35" s="12">
        <f t="shared" si="10"/>
        <v>190015.51220814238</v>
      </c>
      <c r="J35" s="13">
        <f t="shared" si="10"/>
        <v>152012.40976651391</v>
      </c>
      <c r="K35" s="14">
        <f t="shared" si="10"/>
        <v>2280186.1464977087</v>
      </c>
      <c r="L35" s="12">
        <f t="shared" si="10"/>
        <v>582714.2374383033</v>
      </c>
      <c r="M35" s="12">
        <f t="shared" si="11"/>
        <v>202683.21302201855</v>
      </c>
      <c r="N35" s="13">
        <f t="shared" si="11"/>
        <v>164680.11058039006</v>
      </c>
      <c r="O35" s="14">
        <f t="shared" si="11"/>
        <v>1140093.0732488544</v>
      </c>
      <c r="P35" s="12">
        <f t="shared" si="11"/>
        <v>354695.62278853246</v>
      </c>
      <c r="Q35" s="12">
        <f t="shared" si="11"/>
        <v>126677.00813876159</v>
      </c>
      <c r="R35" s="13">
        <f t="shared" si="11"/>
        <v>101341.60651100927</v>
      </c>
      <c r="S35" s="14">
        <f t="shared" si="11"/>
        <v>1900155.1220814239</v>
      </c>
      <c r="T35" s="12">
        <f t="shared" si="11"/>
        <v>430701.82767178939</v>
      </c>
      <c r="U35" s="12">
        <f t="shared" si="11"/>
        <v>164680.11058039006</v>
      </c>
      <c r="V35" s="13">
        <f t="shared" si="11"/>
        <v>139344.70895263774</v>
      </c>
    </row>
    <row r="36" spans="1:22" x14ac:dyDescent="0.45">
      <c r="B36" s="8">
        <v>10</v>
      </c>
      <c r="C36" s="14">
        <f t="shared" si="10"/>
        <v>2609546.3676584889</v>
      </c>
      <c r="D36" s="12">
        <f t="shared" si="10"/>
        <v>548004.73720828269</v>
      </c>
      <c r="E36" s="12">
        <f t="shared" si="10"/>
        <v>247906.90492755643</v>
      </c>
      <c r="F36" s="13">
        <f t="shared" si="10"/>
        <v>221811.44125097155</v>
      </c>
      <c r="G36" s="14">
        <f t="shared" si="10"/>
        <v>2087637.0941267912</v>
      </c>
      <c r="H36" s="12">
        <f t="shared" si="10"/>
        <v>495813.80985511286</v>
      </c>
      <c r="I36" s="12">
        <f t="shared" si="10"/>
        <v>195715.97757438666</v>
      </c>
      <c r="J36" s="13">
        <f t="shared" si="10"/>
        <v>156572.78205950934</v>
      </c>
      <c r="K36" s="14">
        <f t="shared" si="10"/>
        <v>2348591.7308926401</v>
      </c>
      <c r="L36" s="12">
        <f t="shared" si="10"/>
        <v>600195.66456145246</v>
      </c>
      <c r="M36" s="12">
        <f t="shared" si="11"/>
        <v>208763.70941267911</v>
      </c>
      <c r="N36" s="13">
        <f t="shared" si="11"/>
        <v>169620.51389780178</v>
      </c>
      <c r="O36" s="14">
        <f t="shared" si="11"/>
        <v>1174295.86544632</v>
      </c>
      <c r="P36" s="12">
        <f t="shared" si="11"/>
        <v>365336.49147218844</v>
      </c>
      <c r="Q36" s="12">
        <f t="shared" si="11"/>
        <v>130477.31838292445</v>
      </c>
      <c r="R36" s="13">
        <f t="shared" si="11"/>
        <v>104381.85470633955</v>
      </c>
      <c r="S36" s="14">
        <f t="shared" si="11"/>
        <v>1957159.7757438666</v>
      </c>
      <c r="T36" s="12">
        <f t="shared" si="11"/>
        <v>443622.8825019431</v>
      </c>
      <c r="U36" s="12">
        <f t="shared" si="11"/>
        <v>169620.51389780178</v>
      </c>
      <c r="V36" s="13">
        <f t="shared" si="11"/>
        <v>143525.05022121689</v>
      </c>
    </row>
    <row r="39" spans="1:22" x14ac:dyDescent="0.45">
      <c r="A39" s="26" t="s">
        <v>4</v>
      </c>
      <c r="B39" s="26"/>
    </row>
    <row r="40" spans="1:22" x14ac:dyDescent="0.45">
      <c r="A40" s="19" t="s">
        <v>9</v>
      </c>
      <c r="B40" s="10"/>
      <c r="C40" s="32">
        <v>1</v>
      </c>
      <c r="D40" s="33"/>
      <c r="E40" s="33"/>
      <c r="F40" s="34"/>
      <c r="G40" s="32">
        <v>2</v>
      </c>
      <c r="H40" s="33"/>
      <c r="I40" s="33"/>
      <c r="J40" s="34"/>
      <c r="K40" s="32">
        <v>3</v>
      </c>
      <c r="L40" s="33"/>
      <c r="M40" s="33"/>
      <c r="N40" s="34"/>
      <c r="O40" s="32">
        <v>4</v>
      </c>
      <c r="P40" s="33"/>
      <c r="Q40" s="33"/>
      <c r="R40" s="34"/>
      <c r="S40" s="32">
        <v>5</v>
      </c>
      <c r="T40" s="33"/>
      <c r="U40" s="33"/>
      <c r="V40" s="34"/>
    </row>
    <row r="41" spans="1:22" x14ac:dyDescent="0.45">
      <c r="A41" s="20" t="s">
        <v>10</v>
      </c>
      <c r="B41" s="11"/>
      <c r="C41" s="9">
        <v>1</v>
      </c>
      <c r="D41" s="6">
        <v>2</v>
      </c>
      <c r="E41" s="6">
        <v>3</v>
      </c>
      <c r="F41" s="7">
        <v>4</v>
      </c>
      <c r="G41" s="9">
        <v>1</v>
      </c>
      <c r="H41" s="6">
        <v>2</v>
      </c>
      <c r="I41" s="6">
        <v>3</v>
      </c>
      <c r="J41" s="7">
        <v>4</v>
      </c>
      <c r="K41" s="9">
        <v>1</v>
      </c>
      <c r="L41" s="6">
        <v>2</v>
      </c>
      <c r="M41" s="6">
        <v>3</v>
      </c>
      <c r="N41" s="7">
        <v>4</v>
      </c>
      <c r="O41" s="9">
        <v>1</v>
      </c>
      <c r="P41" s="6">
        <v>2</v>
      </c>
      <c r="Q41" s="6">
        <v>3</v>
      </c>
      <c r="R41" s="7">
        <v>4</v>
      </c>
      <c r="S41" s="9">
        <v>1</v>
      </c>
      <c r="T41" s="6">
        <v>2</v>
      </c>
      <c r="U41" s="6">
        <v>3</v>
      </c>
      <c r="V41" s="7">
        <v>4</v>
      </c>
    </row>
    <row r="42" spans="1:22" x14ac:dyDescent="0.45">
      <c r="A42" s="1" t="s">
        <v>1</v>
      </c>
      <c r="B42" s="8">
        <v>1</v>
      </c>
      <c r="C42" s="14">
        <v>120</v>
      </c>
      <c r="D42" s="12">
        <v>130</v>
      </c>
      <c r="E42" s="12">
        <v>80</v>
      </c>
      <c r="F42" s="13">
        <v>50</v>
      </c>
      <c r="G42" s="14">
        <v>100</v>
      </c>
      <c r="H42" s="12">
        <v>30</v>
      </c>
      <c r="I42" s="12">
        <v>100</v>
      </c>
      <c r="J42" s="13">
        <v>90</v>
      </c>
      <c r="K42" s="14">
        <v>50</v>
      </c>
      <c r="L42" s="12">
        <v>70</v>
      </c>
      <c r="M42" s="12">
        <v>60</v>
      </c>
      <c r="N42" s="13">
        <v>30</v>
      </c>
      <c r="O42" s="14">
        <v>60</v>
      </c>
      <c r="P42" s="12">
        <v>30</v>
      </c>
      <c r="Q42" s="12">
        <v>70</v>
      </c>
      <c r="R42" s="13">
        <v>70</v>
      </c>
      <c r="S42" s="14">
        <v>60</v>
      </c>
      <c r="T42" s="12">
        <v>20</v>
      </c>
      <c r="U42" s="12">
        <v>40</v>
      </c>
      <c r="V42" s="13">
        <v>80</v>
      </c>
    </row>
    <row r="43" spans="1:22" x14ac:dyDescent="0.45">
      <c r="B43" s="8">
        <v>2</v>
      </c>
      <c r="C43" s="14">
        <f>C$42*(1+$B$8)^($B43-1)</f>
        <v>123.60000000000001</v>
      </c>
      <c r="D43" s="12">
        <f t="shared" ref="C43:L51" si="12">D$42*(1+$B$8)^($B43-1)</f>
        <v>133.9</v>
      </c>
      <c r="E43" s="12">
        <f t="shared" si="12"/>
        <v>82.4</v>
      </c>
      <c r="F43" s="12">
        <f t="shared" si="12"/>
        <v>51.5</v>
      </c>
      <c r="G43" s="14">
        <f t="shared" si="12"/>
        <v>103</v>
      </c>
      <c r="H43" s="12">
        <f t="shared" si="12"/>
        <v>30.900000000000002</v>
      </c>
      <c r="I43" s="12">
        <f t="shared" si="12"/>
        <v>103</v>
      </c>
      <c r="J43" s="12">
        <f t="shared" si="12"/>
        <v>92.7</v>
      </c>
      <c r="K43" s="14">
        <f t="shared" si="12"/>
        <v>51.5</v>
      </c>
      <c r="L43" s="12">
        <f t="shared" si="12"/>
        <v>72.100000000000009</v>
      </c>
      <c r="M43" s="12">
        <f t="shared" ref="M43:V51" si="13">M$42*(1+$B$8)^($B43-1)</f>
        <v>61.800000000000004</v>
      </c>
      <c r="N43" s="12">
        <f t="shared" si="13"/>
        <v>30.900000000000002</v>
      </c>
      <c r="O43" s="14">
        <f t="shared" si="13"/>
        <v>61.800000000000004</v>
      </c>
      <c r="P43" s="12">
        <f t="shared" si="13"/>
        <v>30.900000000000002</v>
      </c>
      <c r="Q43" s="12">
        <f t="shared" si="13"/>
        <v>72.100000000000009</v>
      </c>
      <c r="R43" s="12">
        <f t="shared" si="13"/>
        <v>72.100000000000009</v>
      </c>
      <c r="S43" s="14">
        <f t="shared" si="13"/>
        <v>61.800000000000004</v>
      </c>
      <c r="T43" s="12">
        <f t="shared" si="13"/>
        <v>20.6</v>
      </c>
      <c r="U43" s="12">
        <f t="shared" si="13"/>
        <v>41.2</v>
      </c>
      <c r="V43" s="13">
        <f t="shared" si="13"/>
        <v>82.4</v>
      </c>
    </row>
    <row r="44" spans="1:22" x14ac:dyDescent="0.45">
      <c r="B44" s="8">
        <v>3</v>
      </c>
      <c r="C44" s="14">
        <f>C$42*(1+$B$8)^($B44-1)</f>
        <v>127.30799999999999</v>
      </c>
      <c r="D44" s="12">
        <f t="shared" si="12"/>
        <v>137.917</v>
      </c>
      <c r="E44" s="12">
        <f t="shared" si="12"/>
        <v>84.872</v>
      </c>
      <c r="F44" s="12">
        <f t="shared" si="12"/>
        <v>53.044999999999995</v>
      </c>
      <c r="G44" s="14">
        <f t="shared" si="12"/>
        <v>106.08999999999999</v>
      </c>
      <c r="H44" s="12">
        <f t="shared" si="12"/>
        <v>31.826999999999998</v>
      </c>
      <c r="I44" s="12">
        <f t="shared" si="12"/>
        <v>106.08999999999999</v>
      </c>
      <c r="J44" s="12">
        <f t="shared" si="12"/>
        <v>95.480999999999995</v>
      </c>
      <c r="K44" s="14">
        <f t="shared" si="12"/>
        <v>53.044999999999995</v>
      </c>
      <c r="L44" s="12">
        <f t="shared" si="12"/>
        <v>74.262999999999991</v>
      </c>
      <c r="M44" s="12">
        <f t="shared" si="13"/>
        <v>63.653999999999996</v>
      </c>
      <c r="N44" s="12">
        <f t="shared" si="13"/>
        <v>31.826999999999998</v>
      </c>
      <c r="O44" s="14">
        <f t="shared" si="13"/>
        <v>63.653999999999996</v>
      </c>
      <c r="P44" s="12">
        <f t="shared" si="13"/>
        <v>31.826999999999998</v>
      </c>
      <c r="Q44" s="12">
        <f t="shared" si="13"/>
        <v>74.262999999999991</v>
      </c>
      <c r="R44" s="12">
        <f t="shared" si="13"/>
        <v>74.262999999999991</v>
      </c>
      <c r="S44" s="14">
        <f t="shared" si="13"/>
        <v>63.653999999999996</v>
      </c>
      <c r="T44" s="12">
        <f t="shared" si="13"/>
        <v>21.218</v>
      </c>
      <c r="U44" s="12">
        <f t="shared" si="13"/>
        <v>42.436</v>
      </c>
      <c r="V44" s="13">
        <f t="shared" si="13"/>
        <v>84.872</v>
      </c>
    </row>
    <row r="45" spans="1:22" x14ac:dyDescent="0.45">
      <c r="B45" s="8">
        <v>4</v>
      </c>
      <c r="C45" s="14">
        <f>C$42*(1+$B$8)^($B45-1)</f>
        <v>131.12724</v>
      </c>
      <c r="D45" s="12">
        <f t="shared" si="12"/>
        <v>142.05450999999999</v>
      </c>
      <c r="E45" s="12">
        <f t="shared" si="12"/>
        <v>87.41816</v>
      </c>
      <c r="F45" s="12">
        <f t="shared" si="12"/>
        <v>54.63635</v>
      </c>
      <c r="G45" s="14">
        <f t="shared" si="12"/>
        <v>109.2727</v>
      </c>
      <c r="H45" s="12">
        <f t="shared" si="12"/>
        <v>32.78181</v>
      </c>
      <c r="I45" s="12">
        <f t="shared" si="12"/>
        <v>109.2727</v>
      </c>
      <c r="J45" s="12">
        <f t="shared" si="12"/>
        <v>98.345429999999993</v>
      </c>
      <c r="K45" s="14">
        <f t="shared" si="12"/>
        <v>54.63635</v>
      </c>
      <c r="L45" s="12">
        <f t="shared" si="12"/>
        <v>76.490890000000007</v>
      </c>
      <c r="M45" s="12">
        <f t="shared" si="13"/>
        <v>65.56362</v>
      </c>
      <c r="N45" s="12">
        <f t="shared" si="13"/>
        <v>32.78181</v>
      </c>
      <c r="O45" s="14">
        <f t="shared" si="13"/>
        <v>65.56362</v>
      </c>
      <c r="P45" s="12">
        <f t="shared" si="13"/>
        <v>32.78181</v>
      </c>
      <c r="Q45" s="12">
        <f t="shared" si="13"/>
        <v>76.490890000000007</v>
      </c>
      <c r="R45" s="12">
        <f t="shared" si="13"/>
        <v>76.490890000000007</v>
      </c>
      <c r="S45" s="14">
        <f t="shared" si="13"/>
        <v>65.56362</v>
      </c>
      <c r="T45" s="12">
        <f t="shared" si="13"/>
        <v>21.85454</v>
      </c>
      <c r="U45" s="12">
        <f t="shared" si="13"/>
        <v>43.70908</v>
      </c>
      <c r="V45" s="13">
        <f t="shared" si="13"/>
        <v>87.41816</v>
      </c>
    </row>
    <row r="46" spans="1:22" x14ac:dyDescent="0.45">
      <c r="B46" s="8">
        <v>5</v>
      </c>
      <c r="C46" s="14">
        <f t="shared" si="12"/>
        <v>135.06105719999999</v>
      </c>
      <c r="D46" s="12">
        <f t="shared" si="12"/>
        <v>146.31614529999999</v>
      </c>
      <c r="E46" s="12">
        <f t="shared" si="12"/>
        <v>90.040704799999986</v>
      </c>
      <c r="F46" s="12">
        <f t="shared" si="12"/>
        <v>56.275440499999995</v>
      </c>
      <c r="G46" s="14">
        <f t="shared" si="12"/>
        <v>112.55088099999999</v>
      </c>
      <c r="H46" s="12">
        <f t="shared" si="12"/>
        <v>33.765264299999998</v>
      </c>
      <c r="I46" s="12">
        <f t="shared" si="12"/>
        <v>112.55088099999999</v>
      </c>
      <c r="J46" s="12">
        <f t="shared" si="12"/>
        <v>101.2957929</v>
      </c>
      <c r="K46" s="14">
        <f t="shared" si="12"/>
        <v>56.275440499999995</v>
      </c>
      <c r="L46" s="12">
        <f t="shared" si="12"/>
        <v>78.785616699999991</v>
      </c>
      <c r="M46" s="12">
        <f t="shared" si="13"/>
        <v>67.530528599999997</v>
      </c>
      <c r="N46" s="12">
        <f t="shared" si="13"/>
        <v>33.765264299999998</v>
      </c>
      <c r="O46" s="14">
        <f t="shared" si="13"/>
        <v>67.530528599999997</v>
      </c>
      <c r="P46" s="12">
        <f t="shared" si="13"/>
        <v>33.765264299999998</v>
      </c>
      <c r="Q46" s="12">
        <f t="shared" si="13"/>
        <v>78.785616699999991</v>
      </c>
      <c r="R46" s="12">
        <f t="shared" si="13"/>
        <v>78.785616699999991</v>
      </c>
      <c r="S46" s="14">
        <f t="shared" si="13"/>
        <v>67.530528599999997</v>
      </c>
      <c r="T46" s="12">
        <f t="shared" si="13"/>
        <v>22.510176199999997</v>
      </c>
      <c r="U46" s="12">
        <f t="shared" si="13"/>
        <v>45.020352399999993</v>
      </c>
      <c r="V46" s="13">
        <f t="shared" si="13"/>
        <v>90.040704799999986</v>
      </c>
    </row>
    <row r="47" spans="1:22" x14ac:dyDescent="0.45">
      <c r="B47" s="8">
        <v>6</v>
      </c>
      <c r="C47" s="14">
        <f t="shared" si="12"/>
        <v>139.11288891599997</v>
      </c>
      <c r="D47" s="12">
        <f t="shared" si="12"/>
        <v>150.70562965899998</v>
      </c>
      <c r="E47" s="12">
        <f t="shared" si="12"/>
        <v>92.741925943999988</v>
      </c>
      <c r="F47" s="12">
        <f t="shared" si="12"/>
        <v>57.963703714999994</v>
      </c>
      <c r="G47" s="14">
        <f t="shared" si="12"/>
        <v>115.92740742999999</v>
      </c>
      <c r="H47" s="12">
        <f t="shared" si="12"/>
        <v>34.778222228999994</v>
      </c>
      <c r="I47" s="12">
        <f t="shared" si="12"/>
        <v>115.92740742999999</v>
      </c>
      <c r="J47" s="12">
        <f t="shared" si="12"/>
        <v>104.33466668699998</v>
      </c>
      <c r="K47" s="14">
        <f t="shared" si="12"/>
        <v>57.963703714999994</v>
      </c>
      <c r="L47" s="12">
        <f t="shared" si="12"/>
        <v>81.149185200999995</v>
      </c>
      <c r="M47" s="12">
        <f t="shared" si="13"/>
        <v>69.556444457999987</v>
      </c>
      <c r="N47" s="12">
        <f t="shared" si="13"/>
        <v>34.778222228999994</v>
      </c>
      <c r="O47" s="14">
        <f t="shared" si="13"/>
        <v>69.556444457999987</v>
      </c>
      <c r="P47" s="12">
        <f t="shared" si="13"/>
        <v>34.778222228999994</v>
      </c>
      <c r="Q47" s="12">
        <f t="shared" si="13"/>
        <v>81.149185200999995</v>
      </c>
      <c r="R47" s="12">
        <f t="shared" si="13"/>
        <v>81.149185200999995</v>
      </c>
      <c r="S47" s="14">
        <f t="shared" si="13"/>
        <v>69.556444457999987</v>
      </c>
      <c r="T47" s="12">
        <f t="shared" si="13"/>
        <v>23.185481485999997</v>
      </c>
      <c r="U47" s="12">
        <f t="shared" si="13"/>
        <v>46.370962971999994</v>
      </c>
      <c r="V47" s="13">
        <f t="shared" si="13"/>
        <v>92.741925943999988</v>
      </c>
    </row>
    <row r="48" spans="1:22" x14ac:dyDescent="0.45">
      <c r="B48" s="8">
        <v>7</v>
      </c>
      <c r="C48" s="14">
        <f t="shared" si="12"/>
        <v>143.28627558347998</v>
      </c>
      <c r="D48" s="12">
        <f t="shared" si="12"/>
        <v>155.22679854876998</v>
      </c>
      <c r="E48" s="12">
        <f t="shared" si="12"/>
        <v>95.524183722319989</v>
      </c>
      <c r="F48" s="12">
        <f t="shared" si="12"/>
        <v>59.702614826449995</v>
      </c>
      <c r="G48" s="14">
        <f t="shared" si="12"/>
        <v>119.40522965289999</v>
      </c>
      <c r="H48" s="12">
        <f t="shared" si="12"/>
        <v>35.821568895869994</v>
      </c>
      <c r="I48" s="12">
        <f t="shared" si="12"/>
        <v>119.40522965289999</v>
      </c>
      <c r="J48" s="12">
        <f t="shared" si="12"/>
        <v>107.46470668760999</v>
      </c>
      <c r="K48" s="14">
        <f t="shared" si="12"/>
        <v>59.702614826449995</v>
      </c>
      <c r="L48" s="12">
        <f t="shared" si="12"/>
        <v>83.583660757029989</v>
      </c>
      <c r="M48" s="12">
        <f t="shared" si="13"/>
        <v>71.643137791739989</v>
      </c>
      <c r="N48" s="12">
        <f t="shared" si="13"/>
        <v>35.821568895869994</v>
      </c>
      <c r="O48" s="14">
        <f t="shared" si="13"/>
        <v>71.643137791739989</v>
      </c>
      <c r="P48" s="12">
        <f t="shared" si="13"/>
        <v>35.821568895869994</v>
      </c>
      <c r="Q48" s="12">
        <f t="shared" si="13"/>
        <v>83.583660757029989</v>
      </c>
      <c r="R48" s="12">
        <f t="shared" si="13"/>
        <v>83.583660757029989</v>
      </c>
      <c r="S48" s="14">
        <f t="shared" si="13"/>
        <v>71.643137791739989</v>
      </c>
      <c r="T48" s="12">
        <f t="shared" si="13"/>
        <v>23.881045930579997</v>
      </c>
      <c r="U48" s="12">
        <f t="shared" si="13"/>
        <v>47.762091861159995</v>
      </c>
      <c r="V48" s="13">
        <f t="shared" si="13"/>
        <v>95.524183722319989</v>
      </c>
    </row>
    <row r="49" spans="1:22" x14ac:dyDescent="0.45">
      <c r="B49" s="8">
        <v>8</v>
      </c>
      <c r="C49" s="14">
        <f t="shared" si="12"/>
        <v>147.58486385098439</v>
      </c>
      <c r="D49" s="12">
        <f t="shared" si="12"/>
        <v>159.88360250523309</v>
      </c>
      <c r="E49" s="12">
        <f t="shared" si="12"/>
        <v>98.389909233989599</v>
      </c>
      <c r="F49" s="12">
        <f t="shared" si="12"/>
        <v>61.493693271243501</v>
      </c>
      <c r="G49" s="14">
        <f t="shared" si="12"/>
        <v>122.987386542487</v>
      </c>
      <c r="H49" s="12">
        <f t="shared" si="12"/>
        <v>36.896215962746098</v>
      </c>
      <c r="I49" s="12">
        <f t="shared" si="12"/>
        <v>122.987386542487</v>
      </c>
      <c r="J49" s="12">
        <f t="shared" si="12"/>
        <v>110.68864788823829</v>
      </c>
      <c r="K49" s="14">
        <f t="shared" si="12"/>
        <v>61.493693271243501</v>
      </c>
      <c r="L49" s="12">
        <f t="shared" si="12"/>
        <v>86.091170579740904</v>
      </c>
      <c r="M49" s="12">
        <f t="shared" si="13"/>
        <v>73.792431925492195</v>
      </c>
      <c r="N49" s="12">
        <f t="shared" si="13"/>
        <v>36.896215962746098</v>
      </c>
      <c r="O49" s="14">
        <f t="shared" si="13"/>
        <v>73.792431925492195</v>
      </c>
      <c r="P49" s="12">
        <f t="shared" si="13"/>
        <v>36.896215962746098</v>
      </c>
      <c r="Q49" s="12">
        <f t="shared" si="13"/>
        <v>86.091170579740904</v>
      </c>
      <c r="R49" s="12">
        <f t="shared" si="13"/>
        <v>86.091170579740904</v>
      </c>
      <c r="S49" s="14">
        <f t="shared" si="13"/>
        <v>73.792431925492195</v>
      </c>
      <c r="T49" s="12">
        <f t="shared" si="13"/>
        <v>24.5974773084974</v>
      </c>
      <c r="U49" s="12">
        <f t="shared" si="13"/>
        <v>49.194954616994799</v>
      </c>
      <c r="V49" s="13">
        <f t="shared" si="13"/>
        <v>98.389909233989599</v>
      </c>
    </row>
    <row r="50" spans="1:22" x14ac:dyDescent="0.45">
      <c r="B50" s="8">
        <v>9</v>
      </c>
      <c r="C50" s="14">
        <f t="shared" si="12"/>
        <v>152.01240976651391</v>
      </c>
      <c r="D50" s="12">
        <f t="shared" si="12"/>
        <v>164.68011058039008</v>
      </c>
      <c r="E50" s="12">
        <f t="shared" si="12"/>
        <v>101.34160651100927</v>
      </c>
      <c r="F50" s="12">
        <f t="shared" si="12"/>
        <v>63.338504069380797</v>
      </c>
      <c r="G50" s="14">
        <f t="shared" si="12"/>
        <v>126.67700813876159</v>
      </c>
      <c r="H50" s="12">
        <f t="shared" si="12"/>
        <v>38.003102441628478</v>
      </c>
      <c r="I50" s="12">
        <f t="shared" si="12"/>
        <v>126.67700813876159</v>
      </c>
      <c r="J50" s="12">
        <f t="shared" si="12"/>
        <v>114.00930732488544</v>
      </c>
      <c r="K50" s="14">
        <f t="shared" si="12"/>
        <v>63.338504069380797</v>
      </c>
      <c r="L50" s="12">
        <f t="shared" si="12"/>
        <v>88.673905697133108</v>
      </c>
      <c r="M50" s="12">
        <f t="shared" si="13"/>
        <v>76.006204883256956</v>
      </c>
      <c r="N50" s="12">
        <f t="shared" si="13"/>
        <v>38.003102441628478</v>
      </c>
      <c r="O50" s="14">
        <f t="shared" si="13"/>
        <v>76.006204883256956</v>
      </c>
      <c r="P50" s="12">
        <f t="shared" si="13"/>
        <v>38.003102441628478</v>
      </c>
      <c r="Q50" s="12">
        <f t="shared" si="13"/>
        <v>88.673905697133108</v>
      </c>
      <c r="R50" s="12">
        <f t="shared" si="13"/>
        <v>88.673905697133108</v>
      </c>
      <c r="S50" s="14">
        <f t="shared" si="13"/>
        <v>76.006204883256956</v>
      </c>
      <c r="T50" s="12">
        <f t="shared" si="13"/>
        <v>25.335401627752319</v>
      </c>
      <c r="U50" s="12">
        <f t="shared" si="13"/>
        <v>50.670803255504637</v>
      </c>
      <c r="V50" s="13">
        <f t="shared" si="13"/>
        <v>101.34160651100927</v>
      </c>
    </row>
    <row r="51" spans="1:22" x14ac:dyDescent="0.45">
      <c r="B51" s="8">
        <v>10</v>
      </c>
      <c r="C51" s="14">
        <f t="shared" si="12"/>
        <v>156.57278205950934</v>
      </c>
      <c r="D51" s="12">
        <f t="shared" si="12"/>
        <v>169.62051389780177</v>
      </c>
      <c r="E51" s="12">
        <f t="shared" si="12"/>
        <v>104.38185470633955</v>
      </c>
      <c r="F51" s="12">
        <f t="shared" si="12"/>
        <v>65.238659191462219</v>
      </c>
      <c r="G51" s="14">
        <f t="shared" si="12"/>
        <v>130.47731838292444</v>
      </c>
      <c r="H51" s="12">
        <f t="shared" si="12"/>
        <v>39.143195514877334</v>
      </c>
      <c r="I51" s="12">
        <f t="shared" si="12"/>
        <v>130.47731838292444</v>
      </c>
      <c r="J51" s="12">
        <f t="shared" si="12"/>
        <v>117.429586544632</v>
      </c>
      <c r="K51" s="14">
        <f t="shared" si="12"/>
        <v>65.238659191462219</v>
      </c>
      <c r="L51" s="12">
        <f t="shared" si="12"/>
        <v>91.334122868047118</v>
      </c>
      <c r="M51" s="12">
        <f t="shared" si="13"/>
        <v>78.286391029754668</v>
      </c>
      <c r="N51" s="12">
        <f t="shared" si="13"/>
        <v>39.143195514877334</v>
      </c>
      <c r="O51" s="14">
        <f t="shared" si="13"/>
        <v>78.286391029754668</v>
      </c>
      <c r="P51" s="12">
        <f t="shared" si="13"/>
        <v>39.143195514877334</v>
      </c>
      <c r="Q51" s="12">
        <f t="shared" si="13"/>
        <v>91.334122868047118</v>
      </c>
      <c r="R51" s="12">
        <f t="shared" si="13"/>
        <v>91.334122868047118</v>
      </c>
      <c r="S51" s="14">
        <f t="shared" si="13"/>
        <v>78.286391029754668</v>
      </c>
      <c r="T51" s="12">
        <f t="shared" si="13"/>
        <v>26.095463676584888</v>
      </c>
      <c r="U51" s="12">
        <f t="shared" si="13"/>
        <v>52.190927353169776</v>
      </c>
      <c r="V51" s="13">
        <f t="shared" si="13"/>
        <v>104.38185470633955</v>
      </c>
    </row>
    <row r="52" spans="1:22" x14ac:dyDescent="0.45">
      <c r="C52" s="31"/>
    </row>
    <row r="54" spans="1:22" x14ac:dyDescent="0.45">
      <c r="A54" s="3" t="s">
        <v>7</v>
      </c>
      <c r="B54" s="3"/>
    </row>
    <row r="55" spans="1:22" x14ac:dyDescent="0.45">
      <c r="A55" s="19" t="s">
        <v>11</v>
      </c>
      <c r="B55" s="10"/>
      <c r="C55" s="32">
        <v>1</v>
      </c>
      <c r="D55" s="33"/>
      <c r="E55" s="33"/>
      <c r="F55" s="34"/>
      <c r="G55" s="32">
        <v>2</v>
      </c>
      <c r="H55" s="33"/>
      <c r="I55" s="33"/>
      <c r="J55" s="34"/>
      <c r="K55" s="32">
        <v>3</v>
      </c>
      <c r="L55" s="33"/>
      <c r="M55" s="33"/>
      <c r="N55" s="34"/>
      <c r="O55" s="32">
        <v>4</v>
      </c>
      <c r="P55" s="33"/>
      <c r="Q55" s="33"/>
      <c r="R55" s="34"/>
    </row>
    <row r="56" spans="1:22" x14ac:dyDescent="0.45">
      <c r="A56" s="20" t="s">
        <v>12</v>
      </c>
      <c r="B56" s="11"/>
      <c r="C56" s="9">
        <v>1</v>
      </c>
      <c r="D56" s="6">
        <v>2</v>
      </c>
      <c r="E56" s="6">
        <v>3</v>
      </c>
      <c r="F56" s="7">
        <v>4</v>
      </c>
      <c r="G56" s="9">
        <v>1</v>
      </c>
      <c r="H56" s="6">
        <v>2</v>
      </c>
      <c r="I56" s="6">
        <v>3</v>
      </c>
      <c r="J56" s="7">
        <v>4</v>
      </c>
      <c r="K56" s="9">
        <v>1</v>
      </c>
      <c r="L56" s="6">
        <v>2</v>
      </c>
      <c r="M56" s="6">
        <v>3</v>
      </c>
      <c r="N56" s="7">
        <v>4</v>
      </c>
      <c r="O56" s="9">
        <v>1</v>
      </c>
      <c r="P56" s="6">
        <v>2</v>
      </c>
      <c r="Q56" s="6">
        <v>3</v>
      </c>
      <c r="R56" s="7">
        <v>4</v>
      </c>
    </row>
    <row r="57" spans="1:22" x14ac:dyDescent="0.45">
      <c r="A57" s="1" t="s">
        <v>1</v>
      </c>
      <c r="B57" s="8">
        <v>1</v>
      </c>
      <c r="C57" s="14">
        <v>90</v>
      </c>
      <c r="D57" s="12">
        <v>50</v>
      </c>
      <c r="E57" s="12">
        <v>60</v>
      </c>
      <c r="F57" s="13">
        <v>70</v>
      </c>
      <c r="G57" s="14">
        <v>100</v>
      </c>
      <c r="H57" s="12">
        <v>70</v>
      </c>
      <c r="I57" s="12">
        <v>90</v>
      </c>
      <c r="J57" s="13">
        <v>80</v>
      </c>
      <c r="K57" s="14">
        <v>60</v>
      </c>
      <c r="L57" s="12">
        <v>120</v>
      </c>
      <c r="M57" s="12">
        <v>70</v>
      </c>
      <c r="N57" s="13">
        <v>90</v>
      </c>
      <c r="O57" s="14">
        <v>50</v>
      </c>
      <c r="P57" s="12">
        <v>40</v>
      </c>
      <c r="Q57" s="12">
        <v>90</v>
      </c>
      <c r="R57" s="13">
        <v>60</v>
      </c>
    </row>
    <row r="58" spans="1:22" x14ac:dyDescent="0.45">
      <c r="B58" s="8">
        <v>2</v>
      </c>
      <c r="C58" s="14">
        <f t="shared" ref="C58:R66" si="14">C$57*(1+$B$8)^($B58-1)</f>
        <v>92.7</v>
      </c>
      <c r="D58" s="12">
        <f t="shared" si="14"/>
        <v>51.5</v>
      </c>
      <c r="E58" s="12">
        <f t="shared" si="14"/>
        <v>61.800000000000004</v>
      </c>
      <c r="F58" s="13">
        <f t="shared" si="14"/>
        <v>72.100000000000009</v>
      </c>
      <c r="G58" s="14">
        <f t="shared" si="14"/>
        <v>103</v>
      </c>
      <c r="H58" s="12">
        <f t="shared" si="14"/>
        <v>72.100000000000009</v>
      </c>
      <c r="I58" s="12">
        <f t="shared" si="14"/>
        <v>92.7</v>
      </c>
      <c r="J58" s="13">
        <f t="shared" si="14"/>
        <v>82.4</v>
      </c>
      <c r="K58" s="14">
        <f t="shared" si="14"/>
        <v>61.800000000000004</v>
      </c>
      <c r="L58" s="12">
        <f t="shared" si="14"/>
        <v>123.60000000000001</v>
      </c>
      <c r="M58" s="12">
        <f t="shared" si="14"/>
        <v>72.100000000000009</v>
      </c>
      <c r="N58" s="13">
        <f t="shared" si="14"/>
        <v>92.7</v>
      </c>
      <c r="O58" s="14">
        <f t="shared" si="14"/>
        <v>51.5</v>
      </c>
      <c r="P58" s="12">
        <f t="shared" si="14"/>
        <v>41.2</v>
      </c>
      <c r="Q58" s="12">
        <f t="shared" si="14"/>
        <v>92.7</v>
      </c>
      <c r="R58" s="13">
        <f t="shared" si="14"/>
        <v>61.800000000000004</v>
      </c>
    </row>
    <row r="59" spans="1:22" x14ac:dyDescent="0.45">
      <c r="B59" s="8">
        <v>3</v>
      </c>
      <c r="C59" s="14">
        <f t="shared" si="14"/>
        <v>95.480999999999995</v>
      </c>
      <c r="D59" s="12">
        <f t="shared" si="14"/>
        <v>53.044999999999995</v>
      </c>
      <c r="E59" s="12">
        <f t="shared" si="14"/>
        <v>63.653999999999996</v>
      </c>
      <c r="F59" s="13">
        <f t="shared" si="14"/>
        <v>74.262999999999991</v>
      </c>
      <c r="G59" s="14">
        <f t="shared" si="14"/>
        <v>106.08999999999999</v>
      </c>
      <c r="H59" s="12">
        <f t="shared" si="14"/>
        <v>74.262999999999991</v>
      </c>
      <c r="I59" s="12">
        <f t="shared" si="14"/>
        <v>95.480999999999995</v>
      </c>
      <c r="J59" s="13">
        <f t="shared" si="14"/>
        <v>84.872</v>
      </c>
      <c r="K59" s="14">
        <f t="shared" si="14"/>
        <v>63.653999999999996</v>
      </c>
      <c r="L59" s="12">
        <f t="shared" si="14"/>
        <v>127.30799999999999</v>
      </c>
      <c r="M59" s="12">
        <f t="shared" si="14"/>
        <v>74.262999999999991</v>
      </c>
      <c r="N59" s="13">
        <f t="shared" si="14"/>
        <v>95.480999999999995</v>
      </c>
      <c r="O59" s="14">
        <f t="shared" si="14"/>
        <v>53.044999999999995</v>
      </c>
      <c r="P59" s="12">
        <f t="shared" si="14"/>
        <v>42.436</v>
      </c>
      <c r="Q59" s="12">
        <f t="shared" si="14"/>
        <v>95.480999999999995</v>
      </c>
      <c r="R59" s="13">
        <f t="shared" si="14"/>
        <v>63.653999999999996</v>
      </c>
    </row>
    <row r="60" spans="1:22" x14ac:dyDescent="0.45">
      <c r="B60" s="8">
        <v>4</v>
      </c>
      <c r="C60" s="14">
        <f t="shared" si="14"/>
        <v>98.345429999999993</v>
      </c>
      <c r="D60" s="12">
        <f t="shared" si="14"/>
        <v>54.63635</v>
      </c>
      <c r="E60" s="12">
        <f t="shared" si="14"/>
        <v>65.56362</v>
      </c>
      <c r="F60" s="13">
        <f t="shared" si="14"/>
        <v>76.490890000000007</v>
      </c>
      <c r="G60" s="14">
        <f t="shared" si="14"/>
        <v>109.2727</v>
      </c>
      <c r="H60" s="12">
        <f t="shared" si="14"/>
        <v>76.490890000000007</v>
      </c>
      <c r="I60" s="12">
        <f t="shared" si="14"/>
        <v>98.345429999999993</v>
      </c>
      <c r="J60" s="13">
        <f t="shared" si="14"/>
        <v>87.41816</v>
      </c>
      <c r="K60" s="14">
        <f t="shared" si="14"/>
        <v>65.56362</v>
      </c>
      <c r="L60" s="12">
        <f t="shared" si="14"/>
        <v>131.12724</v>
      </c>
      <c r="M60" s="12">
        <f t="shared" si="14"/>
        <v>76.490890000000007</v>
      </c>
      <c r="N60" s="13">
        <f t="shared" si="14"/>
        <v>98.345429999999993</v>
      </c>
      <c r="O60" s="14">
        <f t="shared" si="14"/>
        <v>54.63635</v>
      </c>
      <c r="P60" s="12">
        <f t="shared" si="14"/>
        <v>43.70908</v>
      </c>
      <c r="Q60" s="12">
        <f t="shared" si="14"/>
        <v>98.345429999999993</v>
      </c>
      <c r="R60" s="13">
        <f t="shared" si="14"/>
        <v>65.56362</v>
      </c>
    </row>
    <row r="61" spans="1:22" x14ac:dyDescent="0.45">
      <c r="B61" s="8">
        <v>5</v>
      </c>
      <c r="C61" s="14">
        <f t="shared" si="14"/>
        <v>101.2957929</v>
      </c>
      <c r="D61" s="12">
        <f t="shared" si="14"/>
        <v>56.275440499999995</v>
      </c>
      <c r="E61" s="12">
        <f t="shared" si="14"/>
        <v>67.530528599999997</v>
      </c>
      <c r="F61" s="13">
        <f t="shared" si="14"/>
        <v>78.785616699999991</v>
      </c>
      <c r="G61" s="14">
        <f t="shared" si="14"/>
        <v>112.55088099999999</v>
      </c>
      <c r="H61" s="12">
        <f t="shared" si="14"/>
        <v>78.785616699999991</v>
      </c>
      <c r="I61" s="12">
        <f t="shared" si="14"/>
        <v>101.2957929</v>
      </c>
      <c r="J61" s="13">
        <f t="shared" si="14"/>
        <v>90.040704799999986</v>
      </c>
      <c r="K61" s="14">
        <f t="shared" si="14"/>
        <v>67.530528599999997</v>
      </c>
      <c r="L61" s="12">
        <f t="shared" si="14"/>
        <v>135.06105719999999</v>
      </c>
      <c r="M61" s="12">
        <f t="shared" si="14"/>
        <v>78.785616699999991</v>
      </c>
      <c r="N61" s="13">
        <f t="shared" si="14"/>
        <v>101.2957929</v>
      </c>
      <c r="O61" s="14">
        <f t="shared" si="14"/>
        <v>56.275440499999995</v>
      </c>
      <c r="P61" s="12">
        <f t="shared" si="14"/>
        <v>45.020352399999993</v>
      </c>
      <c r="Q61" s="12">
        <f t="shared" si="14"/>
        <v>101.2957929</v>
      </c>
      <c r="R61" s="13">
        <f t="shared" si="14"/>
        <v>67.530528599999997</v>
      </c>
    </row>
    <row r="62" spans="1:22" x14ac:dyDescent="0.45">
      <c r="B62" s="8">
        <v>6</v>
      </c>
      <c r="C62" s="14">
        <f t="shared" si="14"/>
        <v>104.33466668699998</v>
      </c>
      <c r="D62" s="12">
        <f t="shared" si="14"/>
        <v>57.963703714999994</v>
      </c>
      <c r="E62" s="12">
        <f t="shared" si="14"/>
        <v>69.556444457999987</v>
      </c>
      <c r="F62" s="13">
        <f t="shared" si="14"/>
        <v>81.149185200999995</v>
      </c>
      <c r="G62" s="14">
        <f t="shared" si="14"/>
        <v>115.92740742999999</v>
      </c>
      <c r="H62" s="12">
        <f t="shared" si="14"/>
        <v>81.149185200999995</v>
      </c>
      <c r="I62" s="12">
        <f t="shared" si="14"/>
        <v>104.33466668699998</v>
      </c>
      <c r="J62" s="13">
        <f t="shared" si="14"/>
        <v>92.741925943999988</v>
      </c>
      <c r="K62" s="14">
        <f t="shared" si="14"/>
        <v>69.556444457999987</v>
      </c>
      <c r="L62" s="12">
        <f t="shared" si="14"/>
        <v>139.11288891599997</v>
      </c>
      <c r="M62" s="12">
        <f t="shared" si="14"/>
        <v>81.149185200999995</v>
      </c>
      <c r="N62" s="13">
        <f t="shared" si="14"/>
        <v>104.33466668699998</v>
      </c>
      <c r="O62" s="14">
        <f t="shared" si="14"/>
        <v>57.963703714999994</v>
      </c>
      <c r="P62" s="12">
        <f t="shared" si="14"/>
        <v>46.370962971999994</v>
      </c>
      <c r="Q62" s="12">
        <f t="shared" si="14"/>
        <v>104.33466668699998</v>
      </c>
      <c r="R62" s="13">
        <f t="shared" si="14"/>
        <v>69.556444457999987</v>
      </c>
    </row>
    <row r="63" spans="1:22" x14ac:dyDescent="0.45">
      <c r="B63" s="8">
        <v>7</v>
      </c>
      <c r="C63" s="14">
        <f t="shared" si="14"/>
        <v>107.46470668760999</v>
      </c>
      <c r="D63" s="12">
        <f t="shared" si="14"/>
        <v>59.702614826449995</v>
      </c>
      <c r="E63" s="12">
        <f t="shared" si="14"/>
        <v>71.643137791739989</v>
      </c>
      <c r="F63" s="13">
        <f t="shared" si="14"/>
        <v>83.583660757029989</v>
      </c>
      <c r="G63" s="14">
        <f t="shared" si="14"/>
        <v>119.40522965289999</v>
      </c>
      <c r="H63" s="12">
        <f t="shared" si="14"/>
        <v>83.583660757029989</v>
      </c>
      <c r="I63" s="12">
        <f t="shared" si="14"/>
        <v>107.46470668760999</v>
      </c>
      <c r="J63" s="13">
        <f t="shared" si="14"/>
        <v>95.524183722319989</v>
      </c>
      <c r="K63" s="14">
        <f t="shared" si="14"/>
        <v>71.643137791739989</v>
      </c>
      <c r="L63" s="12">
        <f t="shared" si="14"/>
        <v>143.28627558347998</v>
      </c>
      <c r="M63" s="12">
        <f t="shared" si="14"/>
        <v>83.583660757029989</v>
      </c>
      <c r="N63" s="13">
        <f t="shared" si="14"/>
        <v>107.46470668760999</v>
      </c>
      <c r="O63" s="14">
        <f t="shared" si="14"/>
        <v>59.702614826449995</v>
      </c>
      <c r="P63" s="12">
        <f t="shared" si="14"/>
        <v>47.762091861159995</v>
      </c>
      <c r="Q63" s="12">
        <f t="shared" si="14"/>
        <v>107.46470668760999</v>
      </c>
      <c r="R63" s="13">
        <f t="shared" si="14"/>
        <v>71.643137791739989</v>
      </c>
    </row>
    <row r="64" spans="1:22" x14ac:dyDescent="0.45">
      <c r="B64" s="8">
        <v>8</v>
      </c>
      <c r="C64" s="14">
        <f t="shared" si="14"/>
        <v>110.68864788823829</v>
      </c>
      <c r="D64" s="12">
        <f t="shared" si="14"/>
        <v>61.493693271243501</v>
      </c>
      <c r="E64" s="12">
        <f t="shared" si="14"/>
        <v>73.792431925492195</v>
      </c>
      <c r="F64" s="13">
        <f t="shared" si="14"/>
        <v>86.091170579740904</v>
      </c>
      <c r="G64" s="14">
        <f t="shared" si="14"/>
        <v>122.987386542487</v>
      </c>
      <c r="H64" s="12">
        <f t="shared" si="14"/>
        <v>86.091170579740904</v>
      </c>
      <c r="I64" s="12">
        <f t="shared" si="14"/>
        <v>110.68864788823829</v>
      </c>
      <c r="J64" s="13">
        <f t="shared" si="14"/>
        <v>98.389909233989599</v>
      </c>
      <c r="K64" s="14">
        <f t="shared" si="14"/>
        <v>73.792431925492195</v>
      </c>
      <c r="L64" s="12">
        <f t="shared" si="14"/>
        <v>147.58486385098439</v>
      </c>
      <c r="M64" s="12">
        <f t="shared" si="14"/>
        <v>86.091170579740904</v>
      </c>
      <c r="N64" s="13">
        <f t="shared" si="14"/>
        <v>110.68864788823829</v>
      </c>
      <c r="O64" s="14">
        <f t="shared" si="14"/>
        <v>61.493693271243501</v>
      </c>
      <c r="P64" s="12">
        <f t="shared" si="14"/>
        <v>49.194954616994799</v>
      </c>
      <c r="Q64" s="12">
        <f t="shared" si="14"/>
        <v>110.68864788823829</v>
      </c>
      <c r="R64" s="13">
        <f t="shared" si="14"/>
        <v>73.792431925492195</v>
      </c>
    </row>
    <row r="65" spans="1:18" x14ac:dyDescent="0.45">
      <c r="B65" s="8">
        <v>9</v>
      </c>
      <c r="C65" s="14">
        <f t="shared" si="14"/>
        <v>114.00930732488544</v>
      </c>
      <c r="D65" s="12">
        <f t="shared" si="14"/>
        <v>63.338504069380797</v>
      </c>
      <c r="E65" s="12">
        <f t="shared" si="14"/>
        <v>76.006204883256956</v>
      </c>
      <c r="F65" s="13">
        <f t="shared" si="14"/>
        <v>88.673905697133108</v>
      </c>
      <c r="G65" s="14">
        <f t="shared" si="14"/>
        <v>126.67700813876159</v>
      </c>
      <c r="H65" s="12">
        <f t="shared" si="14"/>
        <v>88.673905697133108</v>
      </c>
      <c r="I65" s="12">
        <f t="shared" si="14"/>
        <v>114.00930732488544</v>
      </c>
      <c r="J65" s="13">
        <f t="shared" si="14"/>
        <v>101.34160651100927</v>
      </c>
      <c r="K65" s="14">
        <f t="shared" si="14"/>
        <v>76.006204883256956</v>
      </c>
      <c r="L65" s="12">
        <f t="shared" si="14"/>
        <v>152.01240976651391</v>
      </c>
      <c r="M65" s="12">
        <f t="shared" si="14"/>
        <v>88.673905697133108</v>
      </c>
      <c r="N65" s="13">
        <f t="shared" si="14"/>
        <v>114.00930732488544</v>
      </c>
      <c r="O65" s="14">
        <f t="shared" si="14"/>
        <v>63.338504069380797</v>
      </c>
      <c r="P65" s="12">
        <f t="shared" si="14"/>
        <v>50.670803255504637</v>
      </c>
      <c r="Q65" s="12">
        <f t="shared" si="14"/>
        <v>114.00930732488544</v>
      </c>
      <c r="R65" s="13">
        <f t="shared" si="14"/>
        <v>76.006204883256956</v>
      </c>
    </row>
    <row r="66" spans="1:18" x14ac:dyDescent="0.45">
      <c r="B66" s="8">
        <v>10</v>
      </c>
      <c r="C66" s="14">
        <f t="shared" si="14"/>
        <v>117.429586544632</v>
      </c>
      <c r="D66" s="12">
        <f t="shared" si="14"/>
        <v>65.238659191462219</v>
      </c>
      <c r="E66" s="12">
        <f t="shared" si="14"/>
        <v>78.286391029754668</v>
      </c>
      <c r="F66" s="13">
        <f t="shared" si="14"/>
        <v>91.334122868047118</v>
      </c>
      <c r="G66" s="14">
        <f t="shared" si="14"/>
        <v>130.47731838292444</v>
      </c>
      <c r="H66" s="12">
        <f t="shared" si="14"/>
        <v>91.334122868047118</v>
      </c>
      <c r="I66" s="12">
        <f t="shared" si="14"/>
        <v>117.429586544632</v>
      </c>
      <c r="J66" s="13">
        <f t="shared" si="14"/>
        <v>104.38185470633955</v>
      </c>
      <c r="K66" s="14">
        <f t="shared" si="14"/>
        <v>78.286391029754668</v>
      </c>
      <c r="L66" s="12">
        <f t="shared" si="14"/>
        <v>156.57278205950934</v>
      </c>
      <c r="M66" s="12">
        <f t="shared" si="14"/>
        <v>91.334122868047118</v>
      </c>
      <c r="N66" s="13">
        <f t="shared" si="14"/>
        <v>117.429586544632</v>
      </c>
      <c r="O66" s="14">
        <f t="shared" si="14"/>
        <v>65.238659191462219</v>
      </c>
      <c r="P66" s="12">
        <f t="shared" si="14"/>
        <v>52.190927353169776</v>
      </c>
      <c r="Q66" s="12">
        <f t="shared" si="14"/>
        <v>117.429586544632</v>
      </c>
      <c r="R66" s="13">
        <f t="shared" si="14"/>
        <v>78.286391029754668</v>
      </c>
    </row>
    <row r="68" spans="1:18" x14ac:dyDescent="0.45">
      <c r="A68" s="19" t="s">
        <v>11</v>
      </c>
      <c r="B68" s="10"/>
      <c r="C68" s="32">
        <v>5</v>
      </c>
      <c r="D68" s="33"/>
      <c r="E68" s="33"/>
      <c r="F68" s="34"/>
      <c r="G68" s="32">
        <v>6</v>
      </c>
      <c r="H68" s="33"/>
      <c r="I68" s="33"/>
      <c r="J68" s="34"/>
      <c r="K68" s="32">
        <v>7</v>
      </c>
      <c r="L68" s="33"/>
      <c r="M68" s="33"/>
      <c r="N68" s="34"/>
      <c r="O68" s="32">
        <v>8</v>
      </c>
      <c r="P68" s="33"/>
      <c r="Q68" s="33"/>
      <c r="R68" s="34"/>
    </row>
    <row r="69" spans="1:18" x14ac:dyDescent="0.45">
      <c r="A69" s="20" t="s">
        <v>12</v>
      </c>
      <c r="B69" s="11"/>
      <c r="C69" s="9">
        <v>1</v>
      </c>
      <c r="D69" s="6">
        <v>2</v>
      </c>
      <c r="E69" s="6">
        <v>3</v>
      </c>
      <c r="F69" s="7">
        <v>4</v>
      </c>
      <c r="G69" s="9">
        <v>1</v>
      </c>
      <c r="H69" s="6">
        <v>2</v>
      </c>
      <c r="I69" s="6">
        <v>3</v>
      </c>
      <c r="J69" s="7">
        <v>4</v>
      </c>
      <c r="K69" s="9">
        <v>1</v>
      </c>
      <c r="L69" s="6">
        <v>2</v>
      </c>
      <c r="M69" s="6">
        <v>3</v>
      </c>
      <c r="N69" s="7">
        <v>4</v>
      </c>
      <c r="O69" s="9">
        <v>1</v>
      </c>
      <c r="P69" s="6">
        <v>2</v>
      </c>
      <c r="Q69" s="6">
        <v>3</v>
      </c>
      <c r="R69" s="7">
        <v>4</v>
      </c>
    </row>
    <row r="70" spans="1:18" x14ac:dyDescent="0.45">
      <c r="A70" s="1" t="s">
        <v>1</v>
      </c>
      <c r="B70" s="8">
        <v>1</v>
      </c>
      <c r="C70" s="14">
        <v>80</v>
      </c>
      <c r="D70" s="12">
        <v>30</v>
      </c>
      <c r="E70" s="28">
        <v>90</v>
      </c>
      <c r="F70" s="13">
        <v>100</v>
      </c>
      <c r="G70" s="14">
        <v>90</v>
      </c>
      <c r="H70" s="28">
        <v>90</v>
      </c>
      <c r="I70" s="28">
        <v>40</v>
      </c>
      <c r="J70" s="13">
        <v>70</v>
      </c>
      <c r="K70" s="14">
        <v>20</v>
      </c>
      <c r="L70" s="28">
        <v>30</v>
      </c>
      <c r="M70" s="28">
        <v>110</v>
      </c>
      <c r="N70" s="13">
        <v>60</v>
      </c>
      <c r="O70" s="29">
        <v>120</v>
      </c>
      <c r="P70" s="28">
        <v>80</v>
      </c>
      <c r="Q70" s="28">
        <v>70</v>
      </c>
      <c r="R70" s="13">
        <v>90</v>
      </c>
    </row>
    <row r="71" spans="1:18" x14ac:dyDescent="0.45">
      <c r="B71" s="8">
        <v>2</v>
      </c>
      <c r="C71" s="14">
        <f t="shared" ref="C71:R79" si="15">C$70*(1+$B$8)^($B71-1)</f>
        <v>82.4</v>
      </c>
      <c r="D71" s="12">
        <f t="shared" si="15"/>
        <v>30.900000000000002</v>
      </c>
      <c r="E71" s="12">
        <f t="shared" si="15"/>
        <v>92.7</v>
      </c>
      <c r="F71" s="12">
        <f t="shared" si="15"/>
        <v>103</v>
      </c>
      <c r="G71" s="14">
        <f t="shared" si="15"/>
        <v>92.7</v>
      </c>
      <c r="H71" s="12">
        <f t="shared" si="15"/>
        <v>92.7</v>
      </c>
      <c r="I71" s="12">
        <f t="shared" si="15"/>
        <v>41.2</v>
      </c>
      <c r="J71" s="12">
        <f t="shared" si="15"/>
        <v>72.100000000000009</v>
      </c>
      <c r="K71" s="14">
        <f t="shared" si="15"/>
        <v>20.6</v>
      </c>
      <c r="L71" s="12">
        <f t="shared" si="15"/>
        <v>30.900000000000002</v>
      </c>
      <c r="M71" s="12">
        <f t="shared" si="15"/>
        <v>113.3</v>
      </c>
      <c r="N71" s="12">
        <f t="shared" si="15"/>
        <v>61.800000000000004</v>
      </c>
      <c r="O71" s="14">
        <f t="shared" si="15"/>
        <v>123.60000000000001</v>
      </c>
      <c r="P71" s="12">
        <f t="shared" si="15"/>
        <v>82.4</v>
      </c>
      <c r="Q71" s="12">
        <f t="shared" si="15"/>
        <v>72.100000000000009</v>
      </c>
      <c r="R71" s="13">
        <f t="shared" si="15"/>
        <v>92.7</v>
      </c>
    </row>
    <row r="72" spans="1:18" x14ac:dyDescent="0.45">
      <c r="B72" s="8">
        <v>3</v>
      </c>
      <c r="C72" s="14">
        <f t="shared" si="15"/>
        <v>84.872</v>
      </c>
      <c r="D72" s="12">
        <f t="shared" si="15"/>
        <v>31.826999999999998</v>
      </c>
      <c r="E72" s="12">
        <f t="shared" si="15"/>
        <v>95.480999999999995</v>
      </c>
      <c r="F72" s="12">
        <f t="shared" si="15"/>
        <v>106.08999999999999</v>
      </c>
      <c r="G72" s="14">
        <f t="shared" si="15"/>
        <v>95.480999999999995</v>
      </c>
      <c r="H72" s="12">
        <f t="shared" si="15"/>
        <v>95.480999999999995</v>
      </c>
      <c r="I72" s="12">
        <f t="shared" si="15"/>
        <v>42.436</v>
      </c>
      <c r="J72" s="12">
        <f t="shared" si="15"/>
        <v>74.262999999999991</v>
      </c>
      <c r="K72" s="14">
        <f t="shared" si="15"/>
        <v>21.218</v>
      </c>
      <c r="L72" s="12">
        <f t="shared" si="15"/>
        <v>31.826999999999998</v>
      </c>
      <c r="M72" s="12">
        <f t="shared" si="15"/>
        <v>116.699</v>
      </c>
      <c r="N72" s="12">
        <f t="shared" si="15"/>
        <v>63.653999999999996</v>
      </c>
      <c r="O72" s="14">
        <f t="shared" si="15"/>
        <v>127.30799999999999</v>
      </c>
      <c r="P72" s="12">
        <f t="shared" si="15"/>
        <v>84.872</v>
      </c>
      <c r="Q72" s="12">
        <f t="shared" si="15"/>
        <v>74.262999999999991</v>
      </c>
      <c r="R72" s="13">
        <f t="shared" si="15"/>
        <v>95.480999999999995</v>
      </c>
    </row>
    <row r="73" spans="1:18" x14ac:dyDescent="0.45">
      <c r="B73" s="8">
        <v>4</v>
      </c>
      <c r="C73" s="14">
        <f t="shared" si="15"/>
        <v>87.41816</v>
      </c>
      <c r="D73" s="12">
        <f t="shared" si="15"/>
        <v>32.78181</v>
      </c>
      <c r="E73" s="12">
        <f t="shared" si="15"/>
        <v>98.345429999999993</v>
      </c>
      <c r="F73" s="12">
        <f t="shared" si="15"/>
        <v>109.2727</v>
      </c>
      <c r="G73" s="14">
        <f t="shared" si="15"/>
        <v>98.345429999999993</v>
      </c>
      <c r="H73" s="12">
        <f t="shared" si="15"/>
        <v>98.345429999999993</v>
      </c>
      <c r="I73" s="12">
        <f t="shared" si="15"/>
        <v>43.70908</v>
      </c>
      <c r="J73" s="12">
        <f t="shared" si="15"/>
        <v>76.490890000000007</v>
      </c>
      <c r="K73" s="14">
        <f t="shared" si="15"/>
        <v>21.85454</v>
      </c>
      <c r="L73" s="12">
        <f t="shared" si="15"/>
        <v>32.78181</v>
      </c>
      <c r="M73" s="12">
        <f t="shared" si="15"/>
        <v>120.19997000000001</v>
      </c>
      <c r="N73" s="12">
        <f t="shared" si="15"/>
        <v>65.56362</v>
      </c>
      <c r="O73" s="14">
        <f t="shared" si="15"/>
        <v>131.12724</v>
      </c>
      <c r="P73" s="12">
        <f t="shared" si="15"/>
        <v>87.41816</v>
      </c>
      <c r="Q73" s="12">
        <f t="shared" si="15"/>
        <v>76.490890000000007</v>
      </c>
      <c r="R73" s="13">
        <f t="shared" si="15"/>
        <v>98.345429999999993</v>
      </c>
    </row>
    <row r="74" spans="1:18" x14ac:dyDescent="0.45">
      <c r="B74" s="8">
        <v>5</v>
      </c>
      <c r="C74" s="14">
        <f t="shared" si="15"/>
        <v>90.040704799999986</v>
      </c>
      <c r="D74" s="12">
        <f t="shared" si="15"/>
        <v>33.765264299999998</v>
      </c>
      <c r="E74" s="12">
        <f t="shared" si="15"/>
        <v>101.2957929</v>
      </c>
      <c r="F74" s="12">
        <f t="shared" si="15"/>
        <v>112.55088099999999</v>
      </c>
      <c r="G74" s="14">
        <f t="shared" si="15"/>
        <v>101.2957929</v>
      </c>
      <c r="H74" s="12">
        <f t="shared" si="15"/>
        <v>101.2957929</v>
      </c>
      <c r="I74" s="12">
        <f t="shared" si="15"/>
        <v>45.020352399999993</v>
      </c>
      <c r="J74" s="12">
        <f t="shared" si="15"/>
        <v>78.785616699999991</v>
      </c>
      <c r="K74" s="14">
        <f t="shared" si="15"/>
        <v>22.510176199999997</v>
      </c>
      <c r="L74" s="12">
        <f t="shared" si="15"/>
        <v>33.765264299999998</v>
      </c>
      <c r="M74" s="12">
        <f t="shared" si="15"/>
        <v>123.80596909999998</v>
      </c>
      <c r="N74" s="12">
        <f t="shared" si="15"/>
        <v>67.530528599999997</v>
      </c>
      <c r="O74" s="14">
        <f t="shared" si="15"/>
        <v>135.06105719999999</v>
      </c>
      <c r="P74" s="12">
        <f t="shared" si="15"/>
        <v>90.040704799999986</v>
      </c>
      <c r="Q74" s="12">
        <f t="shared" si="15"/>
        <v>78.785616699999991</v>
      </c>
      <c r="R74" s="13">
        <f t="shared" si="15"/>
        <v>101.2957929</v>
      </c>
    </row>
    <row r="75" spans="1:18" x14ac:dyDescent="0.45">
      <c r="B75" s="8">
        <v>6</v>
      </c>
      <c r="C75" s="14">
        <f t="shared" si="15"/>
        <v>92.741925943999988</v>
      </c>
      <c r="D75" s="12">
        <f t="shared" si="15"/>
        <v>34.778222228999994</v>
      </c>
      <c r="E75" s="12">
        <f t="shared" si="15"/>
        <v>104.33466668699998</v>
      </c>
      <c r="F75" s="12">
        <f t="shared" si="15"/>
        <v>115.92740742999999</v>
      </c>
      <c r="G75" s="14">
        <f t="shared" si="15"/>
        <v>104.33466668699998</v>
      </c>
      <c r="H75" s="12">
        <f t="shared" si="15"/>
        <v>104.33466668699998</v>
      </c>
      <c r="I75" s="12">
        <f t="shared" si="15"/>
        <v>46.370962971999994</v>
      </c>
      <c r="J75" s="12">
        <f t="shared" si="15"/>
        <v>81.149185200999995</v>
      </c>
      <c r="K75" s="14">
        <f t="shared" si="15"/>
        <v>23.185481485999997</v>
      </c>
      <c r="L75" s="12">
        <f t="shared" si="15"/>
        <v>34.778222228999994</v>
      </c>
      <c r="M75" s="12">
        <f t="shared" si="15"/>
        <v>127.52014817299998</v>
      </c>
      <c r="N75" s="12">
        <f t="shared" si="15"/>
        <v>69.556444457999987</v>
      </c>
      <c r="O75" s="14">
        <f t="shared" si="15"/>
        <v>139.11288891599997</v>
      </c>
      <c r="P75" s="12">
        <f t="shared" si="15"/>
        <v>92.741925943999988</v>
      </c>
      <c r="Q75" s="12">
        <f t="shared" si="15"/>
        <v>81.149185200999995</v>
      </c>
      <c r="R75" s="13">
        <f t="shared" si="15"/>
        <v>104.33466668699998</v>
      </c>
    </row>
    <row r="76" spans="1:18" x14ac:dyDescent="0.45">
      <c r="B76" s="8">
        <v>7</v>
      </c>
      <c r="C76" s="14">
        <f t="shared" si="15"/>
        <v>95.524183722319989</v>
      </c>
      <c r="D76" s="12">
        <f t="shared" si="15"/>
        <v>35.821568895869994</v>
      </c>
      <c r="E76" s="12">
        <f t="shared" si="15"/>
        <v>107.46470668760999</v>
      </c>
      <c r="F76" s="12">
        <f t="shared" si="15"/>
        <v>119.40522965289999</v>
      </c>
      <c r="G76" s="14">
        <f t="shared" si="15"/>
        <v>107.46470668760999</v>
      </c>
      <c r="H76" s="12">
        <f t="shared" si="15"/>
        <v>107.46470668760999</v>
      </c>
      <c r="I76" s="12">
        <f t="shared" si="15"/>
        <v>47.762091861159995</v>
      </c>
      <c r="J76" s="12">
        <f t="shared" si="15"/>
        <v>83.583660757029989</v>
      </c>
      <c r="K76" s="14">
        <f t="shared" si="15"/>
        <v>23.881045930579997</v>
      </c>
      <c r="L76" s="12">
        <f t="shared" si="15"/>
        <v>35.821568895869994</v>
      </c>
      <c r="M76" s="12">
        <f t="shared" si="15"/>
        <v>131.34575261818998</v>
      </c>
      <c r="N76" s="12">
        <f t="shared" si="15"/>
        <v>71.643137791739989</v>
      </c>
      <c r="O76" s="14">
        <f t="shared" si="15"/>
        <v>143.28627558347998</v>
      </c>
      <c r="P76" s="12">
        <f t="shared" si="15"/>
        <v>95.524183722319989</v>
      </c>
      <c r="Q76" s="12">
        <f t="shared" si="15"/>
        <v>83.583660757029989</v>
      </c>
      <c r="R76" s="13">
        <f t="shared" si="15"/>
        <v>107.46470668760999</v>
      </c>
    </row>
    <row r="77" spans="1:18" x14ac:dyDescent="0.45">
      <c r="B77" s="8">
        <v>8</v>
      </c>
      <c r="C77" s="14">
        <f t="shared" si="15"/>
        <v>98.389909233989599</v>
      </c>
      <c r="D77" s="12">
        <f t="shared" si="15"/>
        <v>36.896215962746098</v>
      </c>
      <c r="E77" s="12">
        <f t="shared" si="15"/>
        <v>110.68864788823829</v>
      </c>
      <c r="F77" s="12">
        <f t="shared" si="15"/>
        <v>122.987386542487</v>
      </c>
      <c r="G77" s="14">
        <f t="shared" si="15"/>
        <v>110.68864788823829</v>
      </c>
      <c r="H77" s="12">
        <f t="shared" si="15"/>
        <v>110.68864788823829</v>
      </c>
      <c r="I77" s="12">
        <f t="shared" si="15"/>
        <v>49.194954616994799</v>
      </c>
      <c r="J77" s="12">
        <f t="shared" si="15"/>
        <v>86.091170579740904</v>
      </c>
      <c r="K77" s="14">
        <f t="shared" si="15"/>
        <v>24.5974773084974</v>
      </c>
      <c r="L77" s="12">
        <f t="shared" si="15"/>
        <v>36.896215962746098</v>
      </c>
      <c r="M77" s="12">
        <f t="shared" si="15"/>
        <v>135.2861251967357</v>
      </c>
      <c r="N77" s="12">
        <f t="shared" si="15"/>
        <v>73.792431925492195</v>
      </c>
      <c r="O77" s="14">
        <f t="shared" si="15"/>
        <v>147.58486385098439</v>
      </c>
      <c r="P77" s="12">
        <f t="shared" si="15"/>
        <v>98.389909233989599</v>
      </c>
      <c r="Q77" s="12">
        <f t="shared" si="15"/>
        <v>86.091170579740904</v>
      </c>
      <c r="R77" s="13">
        <f t="shared" si="15"/>
        <v>110.68864788823829</v>
      </c>
    </row>
    <row r="78" spans="1:18" x14ac:dyDescent="0.45">
      <c r="B78" s="8">
        <v>9</v>
      </c>
      <c r="C78" s="14">
        <f t="shared" si="15"/>
        <v>101.34160651100927</v>
      </c>
      <c r="D78" s="12">
        <f t="shared" si="15"/>
        <v>38.003102441628478</v>
      </c>
      <c r="E78" s="12">
        <f t="shared" si="15"/>
        <v>114.00930732488544</v>
      </c>
      <c r="F78" s="12">
        <f t="shared" si="15"/>
        <v>126.67700813876159</v>
      </c>
      <c r="G78" s="14">
        <f t="shared" si="15"/>
        <v>114.00930732488544</v>
      </c>
      <c r="H78" s="12">
        <f t="shared" si="15"/>
        <v>114.00930732488544</v>
      </c>
      <c r="I78" s="12">
        <f t="shared" si="15"/>
        <v>50.670803255504637</v>
      </c>
      <c r="J78" s="12">
        <f t="shared" si="15"/>
        <v>88.673905697133108</v>
      </c>
      <c r="K78" s="14">
        <f t="shared" si="15"/>
        <v>25.335401627752319</v>
      </c>
      <c r="L78" s="12">
        <f t="shared" si="15"/>
        <v>38.003102441628478</v>
      </c>
      <c r="M78" s="12">
        <f t="shared" si="15"/>
        <v>139.34470895263775</v>
      </c>
      <c r="N78" s="12">
        <f t="shared" si="15"/>
        <v>76.006204883256956</v>
      </c>
      <c r="O78" s="14">
        <f t="shared" si="15"/>
        <v>152.01240976651391</v>
      </c>
      <c r="P78" s="12">
        <f t="shared" si="15"/>
        <v>101.34160651100927</v>
      </c>
      <c r="Q78" s="12">
        <f t="shared" si="15"/>
        <v>88.673905697133108</v>
      </c>
      <c r="R78" s="13">
        <f t="shared" si="15"/>
        <v>114.00930732488544</v>
      </c>
    </row>
    <row r="79" spans="1:18" x14ac:dyDescent="0.45">
      <c r="B79" s="8">
        <v>10</v>
      </c>
      <c r="C79" s="14">
        <f t="shared" si="15"/>
        <v>104.38185470633955</v>
      </c>
      <c r="D79" s="12">
        <f t="shared" si="15"/>
        <v>39.143195514877334</v>
      </c>
      <c r="E79" s="12">
        <f t="shared" si="15"/>
        <v>117.429586544632</v>
      </c>
      <c r="F79" s="12">
        <f t="shared" si="15"/>
        <v>130.47731838292444</v>
      </c>
      <c r="G79" s="14">
        <f t="shared" si="15"/>
        <v>117.429586544632</v>
      </c>
      <c r="H79" s="12">
        <f t="shared" si="15"/>
        <v>117.429586544632</v>
      </c>
      <c r="I79" s="12">
        <f t="shared" si="15"/>
        <v>52.190927353169776</v>
      </c>
      <c r="J79" s="12">
        <f t="shared" si="15"/>
        <v>91.334122868047118</v>
      </c>
      <c r="K79" s="14">
        <f t="shared" si="15"/>
        <v>26.095463676584888</v>
      </c>
      <c r="L79" s="12">
        <f t="shared" si="15"/>
        <v>39.143195514877334</v>
      </c>
      <c r="M79" s="12">
        <f t="shared" si="15"/>
        <v>143.5250502212169</v>
      </c>
      <c r="N79" s="12">
        <f t="shared" si="15"/>
        <v>78.286391029754668</v>
      </c>
      <c r="O79" s="14">
        <f t="shared" si="15"/>
        <v>156.57278205950934</v>
      </c>
      <c r="P79" s="12">
        <f t="shared" si="15"/>
        <v>104.38185470633955</v>
      </c>
      <c r="Q79" s="12">
        <f t="shared" si="15"/>
        <v>91.334122868047118</v>
      </c>
      <c r="R79" s="13">
        <f t="shared" si="15"/>
        <v>117.429586544632</v>
      </c>
    </row>
    <row r="80" spans="1:18" x14ac:dyDescent="0.45">
      <c r="D80" s="21"/>
      <c r="E80" s="21"/>
    </row>
  </sheetData>
  <mergeCells count="19">
    <mergeCell ref="A1:D1"/>
    <mergeCell ref="C55:F55"/>
    <mergeCell ref="G55:J55"/>
    <mergeCell ref="K55:N55"/>
    <mergeCell ref="O55:R55"/>
    <mergeCell ref="C25:F25"/>
    <mergeCell ref="G25:J25"/>
    <mergeCell ref="K25:N25"/>
    <mergeCell ref="O25:R25"/>
    <mergeCell ref="C68:F68"/>
    <mergeCell ref="G68:J68"/>
    <mergeCell ref="K68:N68"/>
    <mergeCell ref="O68:R68"/>
    <mergeCell ref="S40:V40"/>
    <mergeCell ref="S25:V25"/>
    <mergeCell ref="C40:F40"/>
    <mergeCell ref="G40:J40"/>
    <mergeCell ref="K40:N40"/>
    <mergeCell ref="O40:R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vabea</dc:creator>
  <cp:lastModifiedBy>vabea</cp:lastModifiedBy>
  <dcterms:created xsi:type="dcterms:W3CDTF">2021-11-29T04:52:44Z</dcterms:created>
  <dcterms:modified xsi:type="dcterms:W3CDTF">2021-12-11T00:30:41Z</dcterms:modified>
</cp:coreProperties>
</file>